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<sst xmlns="http://schemas.openxmlformats.org/spreadsheetml/2006/main" count="105" uniqueCount="85">
  <si>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</si>
  <si>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</si>
  <si>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</si>
  <si>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</si>
  <si>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</si>
  <si>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</si>
  <si>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</si>
  <si>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</si>
  <si>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</si>
  <si>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</si>
  <si>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</si>
  <si>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</si>
  <si>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</si>
  <si>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</si>
  <si>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</si>
  <si>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</si>
  <si>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加油费</t>
  </si>
  <si>
    <t>可用项目：租车费、大交通、过路费、过桥费。
加油费（仅试驾活动可用，且只可使用活动当时当地的加油票）</t>
  </si>
  <si>
    <t>停车费</t>
  </si>
  <si>
    <t>过路费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</si>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</sst>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10" borderId="18" applyNumberFormat="0" applyAlignment="0" applyProtection="0">
      <alignment vertical="center"/>
    </xf>
    <xf numFmtId="0" fontId="14" fillId="10" borderId="17" applyNumberFormat="0" applyAlignment="0" applyProtection="0">
      <alignment vertical="center"/>
    </xf>
    <xf numFmtId="0" fontId="21" fillId="24" borderId="20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F15" sqref="F15"/>
    </sheetView>
  </sheetViews>
  <sheetFormatPr defaultColWidth="9" defaultRowHeight="21" customHeight="1"/>
  <cols>
    <col min="1" max="1" width="9" style="53"/>
    <col min="2" max="2" width="16.75" customWidth="1"/>
    <col min="3" max="3" width="12.625" style="54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5723.78</v>
      </c>
      <c r="G8" s="65">
        <v>0</v>
      </c>
      <c r="H8" s="65">
        <f t="shared" ref="H8:H45" si="0">F8+G8</f>
        <v>5723.78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484</v>
      </c>
      <c r="G9" s="65">
        <v>0</v>
      </c>
      <c r="H9" s="65">
        <f t="shared" si="0"/>
        <v>484</v>
      </c>
      <c r="I9" s="86" t="s">
        <v>18</v>
      </c>
      <c r="J9" s="88"/>
    </row>
    <row r="10" customHeight="1" spans="1:10">
      <c r="A10" s="63"/>
      <c r="B10" s="64"/>
      <c r="C10" s="65"/>
      <c r="D10" s="66"/>
      <c r="E10" s="65"/>
      <c r="F10" s="65">
        <v>155</v>
      </c>
      <c r="G10" s="65">
        <v>0</v>
      </c>
      <c r="H10" s="65">
        <f t="shared" si="0"/>
        <v>155</v>
      </c>
      <c r="I10" s="86" t="s">
        <v>19</v>
      </c>
      <c r="J10" s="88"/>
    </row>
    <row r="11" customHeight="1" spans="1:10">
      <c r="A11" s="63"/>
      <c r="B11" s="64"/>
      <c r="C11" s="65"/>
      <c r="D11" s="66"/>
      <c r="E11" s="65"/>
      <c r="F11" s="65">
        <v>14364.31</v>
      </c>
      <c r="G11" s="65">
        <v>0</v>
      </c>
      <c r="H11" s="65">
        <f t="shared" si="0"/>
        <v>14364.31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20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20727.09</v>
      </c>
      <c r="G13" s="69">
        <f t="shared" ref="G13:H13" si="1">SUM(G8:G12)</f>
        <v>0</v>
      </c>
      <c r="H13" s="69">
        <f t="shared" si="1"/>
        <v>20727.09</v>
      </c>
      <c r="I13" s="89"/>
      <c r="J13" s="90"/>
    </row>
    <row r="14" customHeight="1" spans="1:10">
      <c r="A14" s="70">
        <v>2</v>
      </c>
      <c r="B14" s="71" t="s">
        <v>21</v>
      </c>
      <c r="C14" s="72">
        <v>40000</v>
      </c>
      <c r="D14" s="70"/>
      <c r="E14" s="72">
        <v>40000</v>
      </c>
      <c r="F14" s="65">
        <v>0</v>
      </c>
      <c r="G14" s="65">
        <v>0</v>
      </c>
      <c r="H14" s="65">
        <f t="shared" si="0"/>
        <v>0</v>
      </c>
      <c r="I14" s="86"/>
      <c r="J14" s="87" t="s">
        <v>22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23</v>
      </c>
      <c r="C16" s="69">
        <f>SUM(C14)</f>
        <v>40000</v>
      </c>
      <c r="D16" s="69">
        <f>SUM(D14)</f>
        <v>0</v>
      </c>
      <c r="E16" s="69">
        <f>SUM(E14)</f>
        <v>40000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24</v>
      </c>
      <c r="C17" s="65"/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25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26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27</v>
      </c>
      <c r="C22" s="65">
        <v>0</v>
      </c>
      <c r="D22" s="66"/>
      <c r="E22" s="65">
        <f>C22*D22</f>
        <v>0</v>
      </c>
      <c r="F22" s="65">
        <v>3417.5</v>
      </c>
      <c r="G22" s="65">
        <v>0</v>
      </c>
      <c r="H22" s="65">
        <f t="shared" si="0"/>
        <v>3417.5</v>
      </c>
      <c r="I22" s="86"/>
      <c r="J22" s="91" t="s">
        <v>28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3417.5</v>
      </c>
      <c r="G24" s="69">
        <f t="shared" ref="G24:H24" si="6">SUM(G22:G23)</f>
        <v>0</v>
      </c>
      <c r="H24" s="69">
        <f t="shared" si="6"/>
        <v>3417.5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>C25*D25</f>
        <v>0</v>
      </c>
      <c r="F25" s="65">
        <v>3719.47</v>
      </c>
      <c r="G25" s="65">
        <v>0</v>
      </c>
      <c r="H25" s="65">
        <f t="shared" si="0"/>
        <v>3719.47</v>
      </c>
      <c r="I25" s="86" t="s">
        <v>31</v>
      </c>
      <c r="J25" s="87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3719.47</v>
      </c>
      <c r="G27" s="69">
        <f>SUM(G25:G26)</f>
        <v>0</v>
      </c>
      <c r="H27" s="69">
        <f t="shared" ref="H27" si="9">SUM(H25:H26)</f>
        <v>3719.47</v>
      </c>
      <c r="I27" s="89"/>
      <c r="J27" s="90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35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36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37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38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39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40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41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42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43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44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45</v>
      </c>
      <c r="C45" s="65">
        <v>0</v>
      </c>
      <c r="D45" s="66"/>
      <c r="E45" s="65">
        <f>C45*D45</f>
        <v>0</v>
      </c>
      <c r="F45" s="65">
        <v>152</v>
      </c>
      <c r="G45" s="65">
        <v>0</v>
      </c>
      <c r="H45" s="65">
        <f t="shared" si="0"/>
        <v>152</v>
      </c>
      <c r="I45" s="86" t="s">
        <v>46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47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152</v>
      </c>
      <c r="G52" s="69">
        <f t="shared" ref="G52:H52" si="20">SUM(G45:G51)</f>
        <v>0</v>
      </c>
      <c r="H52" s="69">
        <f t="shared" si="20"/>
        <v>152</v>
      </c>
      <c r="I52" s="89"/>
      <c r="J52" s="96"/>
    </row>
    <row r="53" customHeight="1" spans="1:10">
      <c r="A53" s="67"/>
      <c r="B53" s="68" t="s">
        <v>48</v>
      </c>
      <c r="C53" s="69">
        <f>SUM(C52,C44,C40,C37,C32,C27,C24,C21,C16,C13)</f>
        <v>40000</v>
      </c>
      <c r="D53" s="69">
        <f t="shared" ref="D53:H53" si="21">SUM(D52,D44,D40,D37,D32,D27,D24,D21,D16,D13)</f>
        <v>0</v>
      </c>
      <c r="E53" s="69">
        <f t="shared" si="21"/>
        <v>40000</v>
      </c>
      <c r="F53" s="69">
        <f t="shared" si="21"/>
        <v>28016.06</v>
      </c>
      <c r="G53" s="69">
        <f t="shared" si="21"/>
        <v>0</v>
      </c>
      <c r="H53" s="69">
        <f t="shared" si="21"/>
        <v>28016.06</v>
      </c>
      <c r="I53" s="89"/>
      <c r="J53" s="97"/>
    </row>
    <row r="57" customHeight="1" spans="1:9">
      <c r="A57" s="77" t="s">
        <v>49</v>
      </c>
      <c r="B57" s="78"/>
      <c r="C57" s="79" t="s">
        <v>50</v>
      </c>
      <c r="D57" s="79"/>
      <c r="E57" s="79" t="s">
        <v>51</v>
      </c>
      <c r="F57" s="79"/>
      <c r="G57" s="79" t="s">
        <v>52</v>
      </c>
      <c r="H57" s="79"/>
      <c r="I57" s="98" t="s">
        <v>53</v>
      </c>
    </row>
    <row r="58" customHeight="1" spans="1:9">
      <c r="A58" s="80">
        <f>E53</f>
        <v>40000</v>
      </c>
      <c r="B58" s="81"/>
      <c r="C58" s="81">
        <v>28010.88</v>
      </c>
      <c r="D58" s="81"/>
      <c r="E58" s="81">
        <f>F53</f>
        <v>28016.06</v>
      </c>
      <c r="F58" s="81"/>
      <c r="G58" s="81">
        <f>G53</f>
        <v>0</v>
      </c>
      <c r="H58" s="81"/>
      <c r="I58" s="99">
        <f>A58-C58</f>
        <v>11989.12</v>
      </c>
    </row>
    <row r="60" customHeight="1" spans="1:9">
      <c r="A60" s="82" t="s">
        <v>54</v>
      </c>
      <c r="B60" s="83"/>
      <c r="C60" s="84" t="s">
        <v>55</v>
      </c>
      <c r="D60" s="82"/>
      <c r="E60" s="82" t="s">
        <v>56</v>
      </c>
      <c r="F60" s="82"/>
      <c r="G60" s="82" t="s">
        <v>57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7"/>
      <c r="G5" s="7"/>
      <c r="H5" s="6" t="s">
        <v>60</v>
      </c>
      <c r="I5" s="5"/>
      <c r="J5" s="7"/>
      <c r="K5" s="35"/>
    </row>
    <row r="6" ht="20.1" customHeight="1" spans="2:11">
      <c r="B6" s="8"/>
      <c r="C6" s="9"/>
      <c r="D6" s="10" t="s">
        <v>61</v>
      </c>
      <c r="E6" s="10"/>
      <c r="F6" s="11"/>
      <c r="G6" s="11"/>
      <c r="H6" s="10" t="s">
        <v>62</v>
      </c>
      <c r="I6" s="9"/>
      <c r="J6" s="11"/>
      <c r="K6" s="36"/>
    </row>
    <row r="7" ht="20.1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74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75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45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48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69</v>
      </c>
      <c r="C24" s="21"/>
      <c r="D24" s="21"/>
      <c r="E24" s="21"/>
      <c r="F24" s="21"/>
      <c r="G24" s="21" t="s">
        <v>76</v>
      </c>
      <c r="H24" s="21"/>
      <c r="I24" s="21"/>
      <c r="J24" s="21"/>
      <c r="K24" s="21" t="s">
        <v>77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78</v>
      </c>
      <c r="C27" s="16"/>
      <c r="D27" s="16"/>
      <c r="E27" s="16"/>
      <c r="F27" s="16" t="s">
        <v>55</v>
      </c>
      <c r="G27" s="16" t="s">
        <v>79</v>
      </c>
      <c r="H27" s="16"/>
      <c r="I27" s="16"/>
      <c r="J27" s="16" t="s">
        <v>57</v>
      </c>
      <c r="K27" s="16"/>
    </row>
    <row r="30" ht="18.75" spans="1:11">
      <c r="A30" s="2" t="s">
        <v>80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59</v>
      </c>
      <c r="E32" s="6"/>
      <c r="F32" s="7"/>
      <c r="G32" s="7"/>
      <c r="H32" s="6" t="s">
        <v>60</v>
      </c>
      <c r="I32" s="5"/>
      <c r="J32" s="7"/>
      <c r="K32" s="35"/>
    </row>
    <row r="33" ht="20.1" customHeight="1" spans="2:11">
      <c r="B33" s="8"/>
      <c r="C33" s="9"/>
      <c r="D33" s="10" t="s">
        <v>61</v>
      </c>
      <c r="E33" s="10"/>
      <c r="F33" s="11"/>
      <c r="G33" s="11"/>
      <c r="H33" s="10" t="s">
        <v>62</v>
      </c>
      <c r="I33" s="9"/>
      <c r="J33" s="11"/>
      <c r="K33" s="36"/>
    </row>
    <row r="34" ht="20.1" customHeight="1" spans="2:11">
      <c r="B34" s="8"/>
      <c r="C34" s="9"/>
      <c r="D34" s="10" t="s">
        <v>63</v>
      </c>
      <c r="E34" s="10"/>
      <c r="F34" s="11"/>
      <c r="G34" s="11"/>
      <c r="H34" s="10" t="s">
        <v>64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65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81</v>
      </c>
      <c r="E37" s="27" t="s">
        <v>82</v>
      </c>
      <c r="F37" s="27"/>
      <c r="G37" s="25" t="s">
        <v>83</v>
      </c>
      <c r="H37" s="25" t="s">
        <v>84</v>
      </c>
      <c r="I37" s="25" t="s">
        <v>48</v>
      </c>
      <c r="J37" s="25"/>
      <c r="K37" s="50" t="s">
        <v>71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48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78</v>
      </c>
      <c r="C42" s="16"/>
      <c r="D42" s="16"/>
      <c r="E42" s="16"/>
      <c r="F42" s="16" t="s">
        <v>55</v>
      </c>
      <c r="G42" s="16" t="s">
        <v>79</v>
      </c>
      <c r="H42" s="16"/>
      <c r="I42" s="16"/>
      <c r="J42" s="16" t="s">
        <v>57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2020-11-26T07:02:56Z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