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0385" windowHeight="8370" tabRatio="924"/>
  </bookViews>
  <sheets>
    <sheet name="会议需求表（通用）" sheetId="44" r:id="rId1"/>
  </sheets>
  <calcPr calcId="144525"/>
</workbook>
</file>

<file path=xl/calcChain.xml><?xml version="1.0" encoding="utf-8"?>
<calcChain xmlns="http://schemas.openxmlformats.org/spreadsheetml/2006/main">
  <c r="A163" i="44" l="1"/>
  <c r="A162" i="44"/>
  <c r="A161" i="44"/>
  <c r="A160" i="44"/>
  <c r="A159" i="44"/>
  <c r="A158" i="44"/>
  <c r="A157" i="44"/>
  <c r="A156" i="44"/>
  <c r="A155" i="44"/>
  <c r="A154" i="44"/>
  <c r="A153" i="44"/>
  <c r="A152" i="44"/>
  <c r="A151" i="44"/>
  <c r="A150" i="44"/>
  <c r="A149" i="44"/>
  <c r="A148" i="44"/>
  <c r="A147" i="44"/>
  <c r="A146" i="44"/>
  <c r="A145" i="44"/>
  <c r="A144" i="44"/>
  <c r="A143" i="44"/>
  <c r="A142" i="44"/>
  <c r="A141" i="44"/>
  <c r="A140" i="44"/>
  <c r="A139" i="44"/>
  <c r="A138" i="44"/>
  <c r="A137" i="44"/>
  <c r="A136" i="44"/>
  <c r="A135" i="44"/>
  <c r="A134" i="44"/>
  <c r="N99" i="44"/>
  <c r="N98" i="44"/>
  <c r="N97" i="44"/>
  <c r="N96" i="44"/>
  <c r="N95" i="44"/>
  <c r="N91" i="44"/>
  <c r="N92" i="44" s="1"/>
  <c r="N83" i="44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76" i="44" s="1"/>
  <c r="N65" i="44"/>
  <c r="N62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33" i="44" s="1"/>
  <c r="N10" i="44"/>
  <c r="N41" i="44" l="1"/>
  <c r="N84" i="44"/>
  <c r="J87" i="44" s="1"/>
  <c r="N87" i="44" s="1"/>
  <c r="N88" i="44" s="1"/>
  <c r="N100" i="44"/>
  <c r="J103" i="44" l="1"/>
  <c r="N103" i="44" s="1"/>
  <c r="N104" i="44" s="1"/>
</calcChain>
</file>

<file path=xl/sharedStrings.xml><?xml version="1.0" encoding="utf-8"?>
<sst xmlns="http://schemas.openxmlformats.org/spreadsheetml/2006/main" count="422" uniqueCount="206">
  <si>
    <t>安斯泰来制药（中国）有限公司会议需求表（通用）</t>
  </si>
  <si>
    <t>会议名称：</t>
  </si>
  <si>
    <t>OHBM</t>
  </si>
  <si>
    <t>新加坡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</si>
  <si>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</si>
  <si>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</si>
  <si>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</si>
  <si>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</si>
  <si>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</si>
  <si>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20+6（内陪）</t>
  </si>
  <si>
    <t>联系人/电话：</t>
  </si>
  <si>
    <t>曹园 18810105420</t>
  </si>
  <si>
    <t>会议时间：</t>
  </si>
  <si>
    <t>20180617-20180621</t>
  </si>
  <si>
    <t>网址</t>
  </si>
  <si>
    <t>https://www.humanbrainmapping.org/i4a/pages/index.cfm?pageid=3267&amp;activateFull=false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</si>
  <si>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</si>
  <si>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</si>
  <si>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</si>
  <si>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</si>
  <si>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</si>
  <si>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</si>
  <si>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</si>
  <si>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</si>
  <si>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</si>
  <si>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</si>
  <si>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</si>
  <si>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</si>
  <si>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</si>
  <si>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</si>
  <si>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</si>
  <si>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</si>
  <si>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Peninsula.Excelsior Hotel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</si>
  <si>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</si>
  <si>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</si>
  <si>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</si>
  <si>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</si>
  <si>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</si>
  <si>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</si>
  <si>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</si>
  <si>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</si>
  <si>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
上海大众空港酒店</t>
  </si>
  <si>
    <t>如选择凌晨出发航班，则无需酒店集结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</si>
  <si>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</si>
  <si>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</si>
  <si>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</si>
  <si>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</si>
  <si>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</si>
  <si>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</si>
  <si>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</si>
  <si>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</si>
  <si>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</si>
  <si>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</si>
  <si>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</si>
  <si>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</si>
  <si>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</si>
  <si>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</si>
  <si>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</si>
  <si>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</si>
  <si>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</si>
  <si>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</si>
  <si>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</si>
  <si>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</si>
  <si>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</si>
  <si>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</si>
  <si>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</si>
  <si>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</si>
  <si>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</si>
  <si>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</si>
  <si>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</si>
  <si>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</si>
  <si>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</si>
  <si>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</si>
  <si>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</si>
  <si>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</si>
  <si>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</si>
  <si>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</si>
  <si>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17-21日，5顿午餐</t>
  </si>
  <si>
    <t>B-2</t>
  </si>
  <si>
    <t>16-20日，5顿晚餐</t>
  </si>
  <si>
    <t>B-3</t>
  </si>
  <si>
    <t>B-4</t>
  </si>
  <si>
    <t>B-5</t>
  </si>
  <si>
    <t>次</t>
  </si>
  <si>
    <t>C</t>
  </si>
  <si>
    <t>交通</t>
  </si>
  <si>
    <t>C-1</t>
  </si>
  <si>
    <t>Buick GL8商务车</t>
  </si>
  <si>
    <t>辆/趟</t>
  </si>
  <si>
    <t>4座帕萨特或别克</t>
  </si>
  <si>
    <t>出发地到机场往返，预估，按实际结算</t>
  </si>
  <si>
    <t>22座空调车（考斯特/其他品牌）</t>
  </si>
  <si>
    <t>45座空调车</t>
  </si>
  <si>
    <t>境外接送机机，酒店-机场间的单程用车</t>
  </si>
  <si>
    <t>其他，45座空调车</t>
  </si>
  <si>
    <t>17-20日大会包车,每天10小时用车，超时费用另计，如果凌晨抵达，则包车为5天</t>
  </si>
  <si>
    <t>C-2</t>
  </si>
  <si>
    <t>辆/天</t>
  </si>
  <si>
    <t>33座空调车（金龙/大宇/现代）</t>
  </si>
  <si>
    <t>C-3</t>
  </si>
  <si>
    <t>包含4小时用车</t>
  </si>
  <si>
    <t>C-4</t>
  </si>
  <si>
    <t>高铁或动车票</t>
  </si>
  <si>
    <t>座</t>
  </si>
  <si>
    <t>人/单程</t>
  </si>
  <si>
    <t>D</t>
  </si>
  <si>
    <t>其他费用</t>
  </si>
  <si>
    <t>D-1</t>
  </si>
  <si>
    <t>保险费</t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</si>
  <si>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</si>
  <si>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</si>
  <si>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</si>
  <si>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</si>
  <si>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</si>
  <si>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</si>
  <si>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</si>
  <si>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</si>
  <si>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</si>
  <si>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</si>
  <si>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</si>
  <si>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</si>
  <si>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</si>
  <si>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</si>
  <si>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</si>
  <si>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</si>
  <si>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</si>
  <si>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</si>
  <si>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</si>
  <si>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</si>
  <si>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</si>
  <si>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</si>
  <si>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</si>
  <si>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</si>
  <si>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</si>
  <si>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</si>
  <si>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</si>
  <si>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</si>
  <si>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</si>
  <si>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</si>
  <si>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</si>
  <si>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</si>
  <si>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</si>
  <si>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</si>
  <si>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</si>
  <si>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</si>
  <si>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每天10小时工作，超时费用另计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</si>
  <si>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</si>
  <si>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</si>
  <si>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</si>
  <si>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</si>
  <si>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</si>
  <si>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</si>
  <si>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</si>
  <si>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</si>
  <si>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</si>
  <si>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</si>
  <si>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</si>
  <si>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</si>
  <si>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</si>
  <si>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</si>
  <si>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</si>
  <si>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</si>
  <si>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经济</t>
  </si>
  <si>
    <t>散客</t>
  </si>
  <si>
    <t>张</t>
  </si>
  <si>
    <t>经济舱，7折预估机票，以实际出票价格为准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</si>
  <si>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</si>
  <si>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</si>
  <si>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</si>
  <si>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</si>
  <si>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</si>
  <si>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</si>
  <si>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</si>
  <si>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</si>
  <si>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</si>
  <si>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</si>
  <si>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</si>
  <si>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</si>
  <si>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</si>
  <si>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</si>
  <si>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</si>
  <si>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</si>
  <si>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</si>
  <si>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</si>
  <si>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</si>
  <si>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</si>
  <si>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广州出发：</t>
    <phoneticPr fontId="5" type="noConversion"/>
  </si>
  <si>
    <t>CZ351 SA16JUN CANSIN 1825 2230</t>
    <phoneticPr fontId="5" type="noConversion"/>
  </si>
  <si>
    <t>CZ352 TH21JUN SINCAN 0800 1145</t>
    <phoneticPr fontId="5" type="noConversion"/>
  </si>
  <si>
    <r>
      <t xml:space="preserve"> 会议地点：</t>
    </r>
    <r>
      <rPr>
        <b/>
        <u/>
        <sz val="9"/>
        <rFont val="华文细黑"/>
        <family val="3"/>
        <charset val="134"/>
      </rPr>
      <t xml:space="preserve">                      </t>
    </r>
  </si>
  <si>
    <r>
      <rPr>
        <sz val="9"/>
        <color theme="1"/>
        <rFont val="华文细黑"/>
        <family val="3"/>
        <charset val="134"/>
      </rPr>
      <t>境内</t>
    </r>
    <r>
      <rPr>
        <sz val="9"/>
        <color rgb="FFFF0000"/>
        <rFont val="华文细黑"/>
        <family val="3"/>
        <charset val="134"/>
      </rPr>
      <t>或</t>
    </r>
    <r>
      <rPr>
        <sz val="9"/>
        <color theme="1"/>
        <rFont val="华文细黑"/>
        <family val="3"/>
        <charset val="134"/>
      </rPr>
      <t>境外：</t>
    </r>
    <r>
      <rPr>
        <sz val="9"/>
        <rFont val="华文细黑"/>
        <family val="3"/>
        <charset val="134"/>
      </rPr>
      <t xml:space="preserve">
机场及市内接送机用车、集结</t>
    </r>
  </si>
  <si>
    <r>
      <rPr>
        <sz val="9"/>
        <color theme="1"/>
        <rFont val="华文细黑"/>
        <family val="3"/>
        <charset val="134"/>
      </rPr>
      <t>境内</t>
    </r>
    <r>
      <rPr>
        <sz val="9"/>
        <color rgb="FFFF0000"/>
        <rFont val="华文细黑"/>
        <family val="3"/>
        <charset val="134"/>
      </rPr>
      <t>或</t>
    </r>
    <r>
      <rPr>
        <sz val="9"/>
        <color theme="1"/>
        <rFont val="华文细黑"/>
        <family val="3"/>
        <charset val="134"/>
      </rPr>
      <t>境外：</t>
    </r>
    <r>
      <rPr>
        <sz val="9"/>
        <rFont val="华文细黑"/>
        <family val="3"/>
        <charset val="134"/>
      </rPr>
      <t xml:space="preserve">
包车</t>
    </r>
  </si>
  <si>
    <r>
      <rPr>
        <sz val="9"/>
        <color theme="1"/>
        <rFont val="华文细黑"/>
        <family val="3"/>
        <charset val="134"/>
      </rPr>
      <t>境内</t>
    </r>
    <r>
      <rPr>
        <sz val="9"/>
        <color rgb="FFFF0000"/>
        <rFont val="华文细黑"/>
        <family val="3"/>
        <charset val="134"/>
      </rPr>
      <t>或</t>
    </r>
    <r>
      <rPr>
        <sz val="9"/>
        <color theme="1"/>
        <rFont val="华文细黑"/>
        <family val="3"/>
        <charset val="134"/>
      </rPr>
      <t>境外：</t>
    </r>
    <r>
      <rPr>
        <sz val="9"/>
        <rFont val="华文细黑"/>
        <family val="3"/>
        <charset val="134"/>
      </rPr>
      <t xml:space="preserve">
会议地外出用餐使用车辆</t>
    </r>
  </si>
  <si>
    <r>
      <t xml:space="preserve">从 </t>
    </r>
    <r>
      <rPr>
        <u/>
        <sz val="9"/>
        <color rgb="FFC00000"/>
        <rFont val="华文细黑"/>
        <family val="3"/>
        <charset val="134"/>
      </rPr>
      <t>****</t>
    </r>
    <r>
      <rPr>
        <sz val="9"/>
        <color rgb="FFC00000"/>
        <rFont val="华文细黑"/>
        <family val="3"/>
        <charset val="134"/>
      </rPr>
      <t xml:space="preserve"> </t>
    </r>
    <r>
      <rPr>
        <sz val="9"/>
        <color theme="1"/>
        <rFont val="华文细黑"/>
        <family val="3"/>
        <charset val="134"/>
      </rPr>
      <t xml:space="preserve">至 </t>
    </r>
    <r>
      <rPr>
        <u/>
        <sz val="9"/>
        <color rgb="FFC00000"/>
        <rFont val="华文细黑"/>
        <family val="3"/>
        <charset val="134"/>
      </rPr>
      <t>****</t>
    </r>
  </si>
  <si>
    <r>
      <t>险种：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保险额度：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元</t>
    </r>
  </si>
  <si>
    <r>
      <t>长、宽、高分别是，</t>
    </r>
    <r>
      <rPr>
        <u/>
        <sz val="9"/>
        <color rgb="FFC00000"/>
        <rFont val="华文细黑"/>
        <family val="3"/>
        <charset val="134"/>
      </rPr>
      <t xml:space="preserve">     </t>
    </r>
    <r>
      <rPr>
        <sz val="9"/>
        <color theme="1"/>
        <rFont val="华文细黑"/>
        <family val="3"/>
        <charset val="134"/>
      </rPr>
      <t>*</t>
    </r>
    <r>
      <rPr>
        <u/>
        <sz val="9"/>
        <color rgb="FFC00000"/>
        <rFont val="华文细黑"/>
        <family val="3"/>
        <charset val="134"/>
      </rPr>
      <t xml:space="preserve">     </t>
    </r>
    <r>
      <rPr>
        <sz val="9"/>
        <color theme="1"/>
        <rFont val="华文细黑"/>
        <family val="3"/>
        <charset val="134"/>
      </rPr>
      <t>*</t>
    </r>
    <r>
      <rPr>
        <u/>
        <sz val="9"/>
        <color rgb="FFC00000"/>
        <rFont val="华文细黑"/>
        <family val="3"/>
        <charset val="134"/>
      </rPr>
      <t xml:space="preserve">     </t>
    </r>
    <r>
      <rPr>
        <sz val="9"/>
        <color theme="1"/>
        <rFont val="华文细黑"/>
        <family val="3"/>
        <charset val="134"/>
      </rPr>
      <t>米</t>
    </r>
  </si>
  <si>
    <r>
      <t xml:space="preserve">从 </t>
    </r>
    <r>
      <rPr>
        <sz val="9"/>
        <color rgb="FFC00000"/>
        <rFont val="华文细黑"/>
        <family val="3"/>
        <charset val="134"/>
      </rPr>
      <t>****</t>
    </r>
    <r>
      <rPr>
        <sz val="9"/>
        <color theme="1"/>
        <rFont val="华文细黑"/>
        <family val="3"/>
        <charset val="134"/>
      </rPr>
      <t xml:space="preserve"> 至 </t>
    </r>
    <r>
      <rPr>
        <sz val="9"/>
        <color rgb="FFC00000"/>
        <rFont val="华文细黑"/>
        <family val="3"/>
        <charset val="134"/>
      </rPr>
      <t>****</t>
    </r>
  </si>
  <si>
    <t>上海出发</t>
    <phoneticPr fontId="5" type="noConversion"/>
  </si>
  <si>
    <t>MU565 SA16JUN PVGSIN 1435 2010</t>
    <phoneticPr fontId="5" type="noConversion"/>
  </si>
  <si>
    <t>MU546 TH21JUN SINPVG 1010 1535</t>
    <phoneticPr fontId="5" type="noConversion"/>
  </si>
  <si>
    <t>广州出发，经济舱散客，时时票价，未做预定，最终价格以实际出票为准，具体时刻请见表格下方</t>
    <phoneticPr fontId="5" type="noConversion"/>
  </si>
  <si>
    <t>上海出发，经济舱散客，时时票价，未做预定，最终价格以实际出票为准，具体时刻请见表格下方</t>
    <phoneticPr fontId="5" type="noConversion"/>
  </si>
  <si>
    <t>全陪费用根据时时机票价格预估总价平均到5天，目前未做预定，最终价格按照实际价格结算</t>
    <phoneticPr fontId="5" type="noConversion"/>
  </si>
  <si>
    <t>预估，按实际结算，包含4位内陪注册费</t>
    <phoneticPr fontId="5" type="noConversion"/>
  </si>
  <si>
    <t>16日抵达，21日撤离。20名客户，1位内部人员单间</t>
    <phoneticPr fontId="5" type="noConversion"/>
  </si>
  <si>
    <t>双床间单价，内部人员用房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</si>
</sst>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</numFmts>
  <fonts count="21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b/>
      <sz val="9"/>
      <name val="华文细黑"/>
      <family val="3"/>
      <charset val="134"/>
    </font>
    <font>
      <b/>
      <u/>
      <sz val="9"/>
      <color rgb="FFC00000"/>
      <name val="华文细黑"/>
      <family val="3"/>
      <charset val="134"/>
    </font>
    <font>
      <b/>
      <u/>
      <sz val="9"/>
      <name val="华文细黑"/>
      <family val="3"/>
      <charset val="134"/>
    </font>
    <font>
      <b/>
      <u/>
      <sz val="9"/>
      <color theme="1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u/>
      <sz val="11"/>
      <color theme="10"/>
      <name val="华文细黑"/>
      <family val="3"/>
      <charset val="134"/>
    </font>
    <font>
      <sz val="9"/>
      <color theme="1"/>
      <name val="华文细黑"/>
      <family val="3"/>
      <charset val="134"/>
    </font>
    <font>
      <b/>
      <sz val="8"/>
      <color rgb="FFC00000"/>
      <name val="华文细黑"/>
      <family val="3"/>
      <charset val="134"/>
    </font>
    <font>
      <sz val="9"/>
      <name val="华文细黑"/>
      <family val="3"/>
      <charset val="134"/>
    </font>
    <font>
      <sz val="9"/>
      <color indexed="8"/>
      <name val="华文细黑"/>
      <family val="3"/>
      <charset val="134"/>
    </font>
    <font>
      <sz val="9"/>
      <color rgb="FFFF0000"/>
      <name val="华文细黑"/>
      <family val="3"/>
      <charset val="134"/>
    </font>
    <font>
      <u/>
      <sz val="9"/>
      <color rgb="FFC00000"/>
      <name val="华文细黑"/>
      <family val="3"/>
      <charset val="134"/>
    </font>
    <font>
      <sz val="9"/>
      <color rgb="FFC00000"/>
      <name val="华文细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4506668294322"/>
        <bgColor indexed="64"/>
      </patternFill>
    </fill>
  </fills>
  <borders count="9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9" fontId="2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3" fontId="2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6" applyFont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12" fillId="0" borderId="0" xfId="5" applyFont="1" applyBorder="1">
      <alignment vertical="center"/>
    </xf>
    <xf numFmtId="0" fontId="12" fillId="0" borderId="0" xfId="5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4" fillId="0" borderId="0" xfId="5" applyFont="1" applyBorder="1" applyAlignment="1">
      <alignment horizontal="center" vertical="center"/>
    </xf>
    <xf numFmtId="0" fontId="14" fillId="0" borderId="0" xfId="5" applyFont="1" applyBorder="1">
      <alignment vertical="center"/>
    </xf>
    <xf numFmtId="0" fontId="15" fillId="0" borderId="1" xfId="5" applyFont="1" applyBorder="1" applyAlignment="1">
      <alignment vertical="center"/>
    </xf>
    <xf numFmtId="0" fontId="16" fillId="3" borderId="5" xfId="6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16" fillId="3" borderId="41" xfId="6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0" fontId="14" fillId="0" borderId="9" xfId="5" applyFont="1" applyFill="1" applyBorder="1" applyAlignment="1">
      <alignment vertical="center"/>
    </xf>
    <xf numFmtId="0" fontId="14" fillId="0" borderId="1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42" xfId="5" applyFont="1" applyFill="1" applyBorder="1" applyAlignment="1">
      <alignment vertical="center"/>
    </xf>
    <xf numFmtId="0" fontId="14" fillId="0" borderId="0" xfId="5" applyFont="1" applyFill="1" applyBorder="1">
      <alignment vertical="center"/>
    </xf>
    <xf numFmtId="0" fontId="14" fillId="0" borderId="12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176" fontId="14" fillId="5" borderId="44" xfId="7" applyNumberFormat="1" applyFont="1" applyFill="1" applyBorder="1" applyAlignment="1">
      <alignment vertical="center"/>
    </xf>
    <xf numFmtId="176" fontId="14" fillId="0" borderId="45" xfId="5" applyNumberFormat="1" applyFont="1" applyBorder="1" applyAlignment="1">
      <alignment vertical="center"/>
    </xf>
    <xf numFmtId="0" fontId="14" fillId="0" borderId="46" xfId="5" applyFont="1" applyBorder="1" applyAlignment="1">
      <alignment vertical="center"/>
    </xf>
    <xf numFmtId="0" fontId="14" fillId="0" borderId="14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177" fontId="14" fillId="4" borderId="14" xfId="7" applyNumberFormat="1" applyFont="1" applyFill="1" applyBorder="1" applyAlignment="1">
      <alignment horizontal="center" vertical="center"/>
    </xf>
    <xf numFmtId="0" fontId="14" fillId="0" borderId="34" xfId="5" applyFont="1" applyBorder="1" applyAlignment="1">
      <alignment horizontal="center" vertical="center"/>
    </xf>
    <xf numFmtId="176" fontId="14" fillId="5" borderId="47" xfId="7" applyNumberFormat="1" applyFont="1" applyFill="1" applyBorder="1" applyAlignment="1">
      <alignment vertical="center"/>
    </xf>
    <xf numFmtId="176" fontId="14" fillId="0" borderId="14" xfId="5" applyNumberFormat="1" applyFont="1" applyBorder="1" applyAlignment="1">
      <alignment vertical="center"/>
    </xf>
    <xf numFmtId="0" fontId="14" fillId="0" borderId="48" xfId="5" applyFont="1" applyBorder="1" applyAlignment="1">
      <alignment vertical="center"/>
    </xf>
    <xf numFmtId="0" fontId="17" fillId="0" borderId="14" xfId="6" applyFont="1" applyFill="1" applyBorder="1" applyAlignment="1">
      <alignment horizontal="left" vertical="center"/>
    </xf>
    <xf numFmtId="0" fontId="17" fillId="0" borderId="34" xfId="6" applyFont="1" applyBorder="1" applyAlignment="1">
      <alignment horizontal="center" vertical="center"/>
    </xf>
    <xf numFmtId="0" fontId="14" fillId="5" borderId="48" xfId="5" applyFont="1" applyFill="1" applyBorder="1" applyAlignment="1">
      <alignment vertical="center"/>
    </xf>
    <xf numFmtId="0" fontId="18" fillId="0" borderId="14" xfId="6" applyFont="1" applyFill="1" applyBorder="1" applyAlignment="1">
      <alignment horizontal="left" vertical="center"/>
    </xf>
    <xf numFmtId="0" fontId="18" fillId="0" borderId="16" xfId="6" applyFont="1" applyFill="1" applyBorder="1" applyAlignment="1">
      <alignment horizontal="left" vertical="center"/>
    </xf>
    <xf numFmtId="0" fontId="14" fillId="4" borderId="16" xfId="5" applyFont="1" applyFill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176" fontId="14" fillId="5" borderId="50" xfId="7" applyNumberFormat="1" applyFont="1" applyFill="1" applyBorder="1" applyAlignment="1">
      <alignment vertical="center"/>
    </xf>
    <xf numFmtId="176" fontId="14" fillId="0" borderId="16" xfId="5" applyNumberFormat="1" applyFont="1" applyBorder="1" applyAlignment="1">
      <alignment vertical="center"/>
    </xf>
    <xf numFmtId="0" fontId="14" fillId="5" borderId="51" xfId="5" applyFont="1" applyFill="1" applyBorder="1" applyAlignment="1">
      <alignment vertical="center"/>
    </xf>
    <xf numFmtId="0" fontId="14" fillId="0" borderId="17" xfId="5" applyFont="1" applyBorder="1" applyAlignment="1">
      <alignment vertical="center"/>
    </xf>
    <xf numFmtId="0" fontId="14" fillId="0" borderId="18" xfId="5" applyFont="1" applyBorder="1" applyAlignment="1">
      <alignment vertical="center"/>
    </xf>
    <xf numFmtId="0" fontId="14" fillId="0" borderId="18" xfId="5" applyFont="1" applyBorder="1" applyAlignment="1">
      <alignment horizontal="center" vertical="center"/>
    </xf>
    <xf numFmtId="0" fontId="14" fillId="0" borderId="52" xfId="5" applyFont="1" applyBorder="1" applyAlignment="1">
      <alignment vertical="center"/>
    </xf>
    <xf numFmtId="176" fontId="14" fillId="0" borderId="18" xfId="5" applyNumberFormat="1" applyFont="1" applyBorder="1" applyAlignment="1">
      <alignment vertical="center"/>
    </xf>
    <xf numFmtId="0" fontId="14" fillId="0" borderId="53" xfId="5" applyFont="1" applyBorder="1" applyAlignment="1">
      <alignment vertical="center"/>
    </xf>
    <xf numFmtId="0" fontId="16" fillId="3" borderId="19" xfId="6" applyFont="1" applyFill="1" applyBorder="1" applyAlignment="1">
      <alignment horizontal="center" vertical="center"/>
    </xf>
    <xf numFmtId="0" fontId="16" fillId="3" borderId="20" xfId="6" applyFont="1" applyFill="1" applyBorder="1" applyAlignment="1">
      <alignment horizontal="center" vertical="center"/>
    </xf>
    <xf numFmtId="0" fontId="16" fillId="3" borderId="36" xfId="6" applyFont="1" applyFill="1" applyBorder="1" applyAlignment="1">
      <alignment horizontal="center" vertical="center"/>
    </xf>
    <xf numFmtId="0" fontId="16" fillId="3" borderId="54" xfId="6" applyFont="1" applyFill="1" applyBorder="1" applyAlignment="1">
      <alignment horizontal="center" vertical="center"/>
    </xf>
    <xf numFmtId="0" fontId="16" fillId="3" borderId="55" xfId="6" applyFont="1" applyFill="1" applyBorder="1" applyAlignment="1">
      <alignment horizontal="center" vertical="center"/>
    </xf>
    <xf numFmtId="0" fontId="14" fillId="0" borderId="22" xfId="5" applyFont="1" applyBorder="1" applyAlignment="1">
      <alignment vertical="center"/>
    </xf>
    <xf numFmtId="0" fontId="14" fillId="0" borderId="23" xfId="5" applyFont="1" applyBorder="1" applyAlignment="1">
      <alignment vertical="center"/>
    </xf>
    <xf numFmtId="0" fontId="14" fillId="0" borderId="23" xfId="5" applyFont="1" applyBorder="1" applyAlignment="1">
      <alignment horizontal="center" vertical="center"/>
    </xf>
    <xf numFmtId="0" fontId="14" fillId="0" borderId="56" xfId="5" applyFont="1" applyBorder="1" applyAlignment="1">
      <alignment vertical="center"/>
    </xf>
    <xf numFmtId="0" fontId="14" fillId="0" borderId="57" xfId="5" applyFont="1" applyBorder="1" applyAlignment="1">
      <alignment vertical="center"/>
    </xf>
    <xf numFmtId="0" fontId="16" fillId="0" borderId="24" xfId="6" applyFont="1" applyBorder="1" applyAlignment="1">
      <alignment horizontal="center" vertical="center"/>
    </xf>
    <xf numFmtId="0" fontId="16" fillId="0" borderId="25" xfId="6" applyFont="1" applyBorder="1" applyAlignment="1">
      <alignment horizontal="left" vertical="center"/>
    </xf>
    <xf numFmtId="0" fontId="14" fillId="2" borderId="25" xfId="5" applyFont="1" applyFill="1" applyBorder="1" applyAlignment="1">
      <alignment vertical="center"/>
    </xf>
    <xf numFmtId="0" fontId="14" fillId="4" borderId="25" xfId="5" applyFont="1" applyFill="1" applyBorder="1" applyAlignment="1">
      <alignment horizontal="center" vertical="center"/>
    </xf>
    <xf numFmtId="0" fontId="14" fillId="0" borderId="25" xfId="5" applyFont="1" applyFill="1" applyBorder="1" applyAlignment="1">
      <alignment horizontal="center" vertical="center"/>
    </xf>
    <xf numFmtId="0" fontId="14" fillId="2" borderId="25" xfId="5" applyFont="1" applyFill="1" applyBorder="1" applyAlignment="1">
      <alignment horizontal="center" vertical="center"/>
    </xf>
    <xf numFmtId="0" fontId="14" fillId="0" borderId="58" xfId="5" applyFont="1" applyBorder="1" applyAlignment="1">
      <alignment horizontal="center" vertical="center"/>
    </xf>
    <xf numFmtId="176" fontId="14" fillId="5" borderId="59" xfId="7" applyNumberFormat="1" applyFont="1" applyFill="1" applyBorder="1" applyAlignment="1">
      <alignment vertical="center"/>
    </xf>
    <xf numFmtId="176" fontId="14" fillId="0" borderId="25" xfId="5" applyNumberFormat="1" applyFont="1" applyBorder="1" applyAlignment="1">
      <alignment vertical="center"/>
    </xf>
    <xf numFmtId="0" fontId="14" fillId="5" borderId="60" xfId="5" applyFont="1" applyFill="1" applyBorder="1" applyAlignment="1">
      <alignment vertical="center"/>
    </xf>
    <xf numFmtId="0" fontId="16" fillId="0" borderId="13" xfId="6" applyFont="1" applyBorder="1" applyAlignment="1">
      <alignment horizontal="center" vertical="center"/>
    </xf>
    <xf numFmtId="0" fontId="16" fillId="0" borderId="14" xfId="6" applyFont="1" applyBorder="1" applyAlignment="1">
      <alignment horizontal="left" vertical="center"/>
    </xf>
    <xf numFmtId="0" fontId="14" fillId="2" borderId="14" xfId="5" applyFont="1" applyFill="1" applyBorder="1" applyAlignment="1">
      <alignment vertical="center"/>
    </xf>
    <xf numFmtId="0" fontId="14" fillId="2" borderId="14" xfId="5" applyFont="1" applyFill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6" fillId="0" borderId="20" xfId="6" applyFont="1" applyBorder="1" applyAlignment="1">
      <alignment horizontal="left" vertical="center"/>
    </xf>
    <xf numFmtId="0" fontId="14" fillId="2" borderId="20" xfId="5" applyFont="1" applyFill="1" applyBorder="1" applyAlignment="1">
      <alignment vertical="center"/>
    </xf>
    <xf numFmtId="0" fontId="14" fillId="4" borderId="20" xfId="5" applyFont="1" applyFill="1" applyBorder="1" applyAlignment="1">
      <alignment horizontal="center" vertical="center"/>
    </xf>
    <xf numFmtId="0" fontId="14" fillId="0" borderId="20" xfId="5" applyFont="1" applyFill="1" applyBorder="1" applyAlignment="1">
      <alignment horizontal="center" vertical="center"/>
    </xf>
    <xf numFmtId="0" fontId="14" fillId="4" borderId="27" xfId="5" applyFont="1" applyFill="1" applyBorder="1" applyAlignment="1">
      <alignment horizontal="center" vertical="center"/>
    </xf>
    <xf numFmtId="0" fontId="14" fillId="2" borderId="20" xfId="5" applyFont="1" applyFill="1" applyBorder="1" applyAlignment="1">
      <alignment horizontal="center" vertical="center"/>
    </xf>
    <xf numFmtId="0" fontId="14" fillId="0" borderId="36" xfId="5" applyFont="1" applyBorder="1" applyAlignment="1">
      <alignment horizontal="center" vertical="center"/>
    </xf>
    <xf numFmtId="176" fontId="14" fillId="5" borderId="54" xfId="7" applyNumberFormat="1" applyFont="1" applyFill="1" applyBorder="1" applyAlignment="1">
      <alignment vertical="center"/>
    </xf>
    <xf numFmtId="176" fontId="14" fillId="0" borderId="20" xfId="5" applyNumberFormat="1" applyFont="1" applyBorder="1" applyAlignment="1">
      <alignment vertical="center"/>
    </xf>
    <xf numFmtId="0" fontId="14" fillId="5" borderId="55" xfId="5" applyFont="1" applyFill="1" applyBorder="1" applyAlignment="1">
      <alignment vertical="center"/>
    </xf>
    <xf numFmtId="0" fontId="14" fillId="0" borderId="28" xfId="5" applyFont="1" applyBorder="1" applyAlignment="1">
      <alignment vertical="center"/>
    </xf>
    <xf numFmtId="0" fontId="14" fillId="0" borderId="29" xfId="5" applyFont="1" applyBorder="1" applyAlignment="1">
      <alignment vertical="center"/>
    </xf>
    <xf numFmtId="0" fontId="14" fillId="0" borderId="29" xfId="5" applyFont="1" applyBorder="1" applyAlignment="1">
      <alignment horizontal="center" vertical="center"/>
    </xf>
    <xf numFmtId="0" fontId="14" fillId="0" borderId="61" xfId="5" applyFont="1" applyBorder="1" applyAlignment="1">
      <alignment vertical="center"/>
    </xf>
    <xf numFmtId="176" fontId="14" fillId="0" borderId="29" xfId="5" applyNumberFormat="1" applyFont="1" applyBorder="1" applyAlignment="1">
      <alignment vertical="center"/>
    </xf>
    <xf numFmtId="0" fontId="14" fillId="0" borderId="62" xfId="5" applyFont="1" applyBorder="1" applyAlignment="1">
      <alignment vertical="center"/>
    </xf>
    <xf numFmtId="0" fontId="16" fillId="3" borderId="30" xfId="6" applyFont="1" applyFill="1" applyBorder="1" applyAlignment="1">
      <alignment horizontal="center" vertical="center"/>
    </xf>
    <xf numFmtId="0" fontId="16" fillId="3" borderId="4" xfId="6" applyFont="1" applyFill="1" applyBorder="1" applyAlignment="1">
      <alignment horizontal="center" vertical="center"/>
    </xf>
    <xf numFmtId="0" fontId="16" fillId="3" borderId="63" xfId="6" applyFont="1" applyFill="1" applyBorder="1" applyAlignment="1">
      <alignment horizontal="center" vertical="center"/>
    </xf>
    <xf numFmtId="0" fontId="16" fillId="3" borderId="64" xfId="6" applyFont="1" applyFill="1" applyBorder="1" applyAlignment="1">
      <alignment horizontal="center" vertical="center"/>
    </xf>
    <xf numFmtId="0" fontId="16" fillId="3" borderId="65" xfId="6" applyFont="1" applyFill="1" applyBorder="1" applyAlignment="1">
      <alignment horizontal="center" vertical="center"/>
    </xf>
    <xf numFmtId="0" fontId="14" fillId="0" borderId="5" xfId="5" applyFont="1" applyBorder="1" applyAlignment="1">
      <alignment vertical="center"/>
    </xf>
    <xf numFmtId="0" fontId="14" fillId="0" borderId="10" xfId="5" applyFont="1" applyBorder="1" applyAlignment="1">
      <alignment vertical="center"/>
    </xf>
    <xf numFmtId="0" fontId="14" fillId="0" borderId="10" xfId="5" applyFont="1" applyBorder="1" applyAlignment="1">
      <alignment horizontal="center" vertical="center"/>
    </xf>
    <xf numFmtId="0" fontId="14" fillId="0" borderId="66" xfId="5" applyFont="1" applyBorder="1" applyAlignment="1">
      <alignment vertical="center"/>
    </xf>
    <xf numFmtId="0" fontId="14" fillId="0" borderId="67" xfId="5" applyFont="1" applyBorder="1" applyAlignment="1">
      <alignment vertical="center"/>
    </xf>
    <xf numFmtId="0" fontId="14" fillId="2" borderId="69" xfId="5" applyFont="1" applyFill="1" applyBorder="1" applyAlignment="1">
      <alignment horizontal="center" vertical="center"/>
    </xf>
    <xf numFmtId="0" fontId="14" fillId="2" borderId="33" xfId="5" applyFont="1" applyFill="1" applyBorder="1" applyAlignment="1">
      <alignment horizontal="center" vertical="center"/>
    </xf>
    <xf numFmtId="0" fontId="16" fillId="0" borderId="43" xfId="6" applyFont="1" applyBorder="1" applyAlignment="1">
      <alignment horizontal="center" vertical="center"/>
    </xf>
    <xf numFmtId="176" fontId="14" fillId="5" borderId="70" xfId="7" applyNumberFormat="1" applyFont="1" applyFill="1" applyBorder="1" applyAlignment="1">
      <alignment vertical="center"/>
    </xf>
    <xf numFmtId="176" fontId="14" fillId="0" borderId="33" xfId="5" applyNumberFormat="1" applyFont="1" applyBorder="1" applyAlignment="1">
      <alignment vertical="center"/>
    </xf>
    <xf numFmtId="0" fontId="14" fillId="5" borderId="71" xfId="5" applyFont="1" applyFill="1" applyBorder="1" applyAlignment="1">
      <alignment vertical="center"/>
    </xf>
    <xf numFmtId="0" fontId="16" fillId="0" borderId="34" xfId="6" applyFont="1" applyBorder="1" applyAlignment="1">
      <alignment horizontal="center" vertical="center"/>
    </xf>
    <xf numFmtId="0" fontId="14" fillId="2" borderId="27" xfId="5" applyFont="1" applyFill="1" applyBorder="1" applyAlignment="1">
      <alignment horizontal="center" vertical="center"/>
    </xf>
    <xf numFmtId="0" fontId="16" fillId="0" borderId="73" xfId="6" applyFont="1" applyBorder="1" applyAlignment="1">
      <alignment horizontal="center" vertical="center"/>
    </xf>
    <xf numFmtId="0" fontId="16" fillId="0" borderId="58" xfId="6" applyFont="1" applyBorder="1" applyAlignment="1">
      <alignment horizontal="center" vertical="center"/>
    </xf>
    <xf numFmtId="0" fontId="16" fillId="0" borderId="36" xfId="6" applyFont="1" applyBorder="1" applyAlignment="1">
      <alignment horizontal="center" vertical="center"/>
    </xf>
    <xf numFmtId="0" fontId="14" fillId="2" borderId="12" xfId="5" applyFont="1" applyFill="1" applyBorder="1" applyAlignment="1">
      <alignment vertical="center"/>
    </xf>
    <xf numFmtId="0" fontId="14" fillId="2" borderId="12" xfId="5" applyFont="1" applyFill="1" applyBorder="1" applyAlignment="1">
      <alignment horizontal="center" vertical="center"/>
    </xf>
    <xf numFmtId="176" fontId="14" fillId="5" borderId="74" xfId="7" applyNumberFormat="1" applyFont="1" applyFill="1" applyBorder="1" applyAlignment="1">
      <alignment vertical="center"/>
    </xf>
    <xf numFmtId="176" fontId="14" fillId="0" borderId="12" xfId="5" applyNumberFormat="1" applyFont="1" applyBorder="1" applyAlignment="1">
      <alignment vertical="center"/>
    </xf>
    <xf numFmtId="0" fontId="14" fillId="5" borderId="75" xfId="5" applyFont="1" applyFill="1" applyBorder="1" applyAlignment="1">
      <alignment vertical="center"/>
    </xf>
    <xf numFmtId="0" fontId="14" fillId="0" borderId="27" xfId="5" applyFont="1" applyFill="1" applyBorder="1" applyAlignment="1">
      <alignment horizontal="center" vertical="center"/>
    </xf>
    <xf numFmtId="176" fontId="14" fillId="5" borderId="76" xfId="7" applyNumberFormat="1" applyFont="1" applyFill="1" applyBorder="1" applyAlignment="1">
      <alignment vertical="center"/>
    </xf>
    <xf numFmtId="176" fontId="14" fillId="0" borderId="27" xfId="5" applyNumberFormat="1" applyFont="1" applyBorder="1" applyAlignment="1">
      <alignment vertical="center"/>
    </xf>
    <xf numFmtId="0" fontId="14" fillId="5" borderId="77" xfId="5" applyFont="1" applyFill="1" applyBorder="1" applyAlignment="1">
      <alignment vertical="center"/>
    </xf>
    <xf numFmtId="0" fontId="14" fillId="0" borderId="78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0" fontId="14" fillId="0" borderId="79" xfId="5" applyFont="1" applyBorder="1" applyAlignment="1">
      <alignment vertical="center"/>
    </xf>
    <xf numFmtId="0" fontId="16" fillId="0" borderId="27" xfId="6" applyFont="1" applyBorder="1" applyAlignment="1">
      <alignment horizontal="left" vertical="center"/>
    </xf>
    <xf numFmtId="176" fontId="14" fillId="0" borderId="6" xfId="5" applyNumberFormat="1" applyFont="1" applyBorder="1" applyAlignment="1">
      <alignment vertical="center"/>
    </xf>
    <xf numFmtId="0" fontId="16" fillId="0" borderId="25" xfId="6" applyFont="1" applyFill="1" applyBorder="1" applyAlignment="1">
      <alignment horizontal="left" vertical="center"/>
    </xf>
    <xf numFmtId="0" fontId="16" fillId="0" borderId="14" xfId="6" applyFont="1" applyFill="1" applyBorder="1" applyAlignment="1">
      <alignment horizontal="left" vertical="center"/>
    </xf>
    <xf numFmtId="0" fontId="16" fillId="0" borderId="38" xfId="6" applyFont="1" applyBorder="1" applyAlignment="1">
      <alignment horizontal="center" vertical="center"/>
    </xf>
    <xf numFmtId="0" fontId="16" fillId="0" borderId="27" xfId="6" applyFont="1" applyFill="1" applyBorder="1" applyAlignment="1">
      <alignment horizontal="left" vertical="center"/>
    </xf>
    <xf numFmtId="0" fontId="14" fillId="0" borderId="73" xfId="5" applyFont="1" applyBorder="1" applyAlignment="1">
      <alignment horizontal="center" vertical="center"/>
    </xf>
    <xf numFmtId="176" fontId="14" fillId="0" borderId="10" xfId="5" applyNumberFormat="1" applyFont="1" applyBorder="1" applyAlignment="1">
      <alignment vertical="center"/>
    </xf>
    <xf numFmtId="0" fontId="14" fillId="6" borderId="8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14" fillId="6" borderId="0" xfId="5" applyFont="1" applyFill="1" applyBorder="1" applyAlignment="1">
      <alignment horizontal="center" vertical="center"/>
    </xf>
    <xf numFmtId="0" fontId="14" fillId="6" borderId="88" xfId="5" applyFont="1" applyFill="1" applyBorder="1" applyAlignment="1">
      <alignment vertical="center"/>
    </xf>
    <xf numFmtId="178" fontId="14" fillId="6" borderId="0" xfId="5" applyNumberFormat="1" applyFont="1" applyFill="1" applyBorder="1" applyAlignment="1">
      <alignment vertical="center"/>
    </xf>
    <xf numFmtId="0" fontId="14" fillId="6" borderId="89" xfId="5" applyFont="1" applyFill="1" applyBorder="1" applyAlignment="1">
      <alignment vertical="center"/>
    </xf>
    <xf numFmtId="0" fontId="14" fillId="0" borderId="22" xfId="5" applyFont="1" applyBorder="1" applyAlignment="1">
      <alignment horizontal="left" vertical="center"/>
    </xf>
    <xf numFmtId="0" fontId="16" fillId="0" borderId="82" xfId="6" applyFont="1" applyBorder="1" applyAlignment="1">
      <alignment horizontal="center" vertical="center"/>
    </xf>
    <xf numFmtId="0" fontId="16" fillId="0" borderId="6" xfId="6" applyFont="1" applyFill="1" applyBorder="1" applyAlignment="1">
      <alignment horizontal="left" vertical="center"/>
    </xf>
    <xf numFmtId="0" fontId="14" fillId="0" borderId="83" xfId="5" applyFont="1" applyBorder="1" applyAlignment="1">
      <alignment horizontal="center" vertical="center"/>
    </xf>
    <xf numFmtId="9" fontId="14" fillId="5" borderId="90" xfId="3" applyFont="1" applyFill="1" applyBorder="1" applyAlignment="1">
      <alignment horizontal="center" vertical="center"/>
    </xf>
    <xf numFmtId="178" fontId="14" fillId="0" borderId="6" xfId="5" applyNumberFormat="1" applyFont="1" applyBorder="1" applyAlignment="1">
      <alignment vertical="center"/>
    </xf>
    <xf numFmtId="0" fontId="14" fillId="5" borderId="91" xfId="5" applyFont="1" applyFill="1" applyBorder="1" applyAlignment="1">
      <alignment vertical="center"/>
    </xf>
    <xf numFmtId="0" fontId="14" fillId="6" borderId="28" xfId="5" applyFont="1" applyFill="1" applyBorder="1" applyAlignment="1">
      <alignment vertical="center"/>
    </xf>
    <xf numFmtId="0" fontId="14" fillId="6" borderId="29" xfId="5" applyFont="1" applyFill="1" applyBorder="1" applyAlignment="1">
      <alignment vertical="center"/>
    </xf>
    <xf numFmtId="0" fontId="14" fillId="6" borderId="29" xfId="5" applyFont="1" applyFill="1" applyBorder="1" applyAlignment="1">
      <alignment horizontal="center" vertical="center"/>
    </xf>
    <xf numFmtId="0" fontId="14" fillId="6" borderId="61" xfId="5" applyFont="1" applyFill="1" applyBorder="1" applyAlignment="1">
      <alignment vertical="center"/>
    </xf>
    <xf numFmtId="178" fontId="14" fillId="6" borderId="29" xfId="5" applyNumberFormat="1" applyFont="1" applyFill="1" applyBorder="1" applyAlignment="1">
      <alignment vertical="center"/>
    </xf>
    <xf numFmtId="0" fontId="14" fillId="6" borderId="62" xfId="5" applyFont="1" applyFill="1" applyBorder="1" applyAlignment="1">
      <alignment vertical="center"/>
    </xf>
    <xf numFmtId="0" fontId="14" fillId="2" borderId="6" xfId="5" applyFont="1" applyFill="1" applyBorder="1" applyAlignment="1">
      <alignment horizontal="center" vertical="center"/>
    </xf>
    <xf numFmtId="176" fontId="14" fillId="5" borderId="90" xfId="7" applyNumberFormat="1" applyFont="1" applyFill="1" applyBorder="1" applyAlignment="1">
      <alignment vertical="center"/>
    </xf>
    <xf numFmtId="176" fontId="14" fillId="6" borderId="29" xfId="5" applyNumberFormat="1" applyFont="1" applyFill="1" applyBorder="1" applyAlignment="1">
      <alignment vertical="center"/>
    </xf>
    <xf numFmtId="0" fontId="16" fillId="0" borderId="11" xfId="6" applyFont="1" applyBorder="1" applyAlignment="1">
      <alignment horizontal="center" vertical="center"/>
    </xf>
    <xf numFmtId="0" fontId="16" fillId="0" borderId="12" xfId="6" applyFont="1" applyFill="1" applyBorder="1" applyAlignment="1">
      <alignment horizontal="left" vertical="center"/>
    </xf>
    <xf numFmtId="0" fontId="18" fillId="5" borderId="75" xfId="5" applyFont="1" applyFill="1" applyBorder="1" applyAlignment="1">
      <alignment vertical="center"/>
    </xf>
    <xf numFmtId="0" fontId="16" fillId="0" borderId="73" xfId="6" applyFont="1" applyFill="1" applyBorder="1" applyAlignment="1">
      <alignment horizontal="left" vertical="center"/>
    </xf>
    <xf numFmtId="9" fontId="14" fillId="5" borderId="54" xfId="3" applyFont="1" applyFill="1" applyBorder="1" applyAlignment="1">
      <alignment horizontal="center" vertical="center"/>
    </xf>
    <xf numFmtId="0" fontId="14" fillId="0" borderId="92" xfId="5" applyFont="1" applyBorder="1" applyAlignment="1">
      <alignment vertical="center"/>
    </xf>
    <xf numFmtId="0" fontId="14" fillId="0" borderId="93" xfId="5" applyFont="1" applyBorder="1" applyAlignment="1">
      <alignment vertical="center"/>
    </xf>
    <xf numFmtId="0" fontId="14" fillId="0" borderId="94" xfId="5" applyFont="1" applyBorder="1" applyAlignment="1">
      <alignment vertical="center"/>
    </xf>
    <xf numFmtId="0" fontId="14" fillId="7" borderId="95" xfId="5" applyFont="1" applyFill="1" applyBorder="1">
      <alignment vertical="center"/>
    </xf>
    <xf numFmtId="0" fontId="14" fillId="6" borderId="0" xfId="5" applyFont="1" applyFill="1" applyBorder="1">
      <alignment vertical="center"/>
    </xf>
    <xf numFmtId="0" fontId="14" fillId="8" borderId="0" xfId="5" applyFont="1" applyFill="1" applyBorder="1">
      <alignment vertical="center"/>
    </xf>
    <xf numFmtId="0" fontId="14" fillId="5" borderId="25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177" fontId="14" fillId="5" borderId="12" xfId="7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0" xfId="6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left" vertical="center"/>
    </xf>
    <xf numFmtId="0" fontId="11" fillId="5" borderId="0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center" vertical="center"/>
    </xf>
    <xf numFmtId="31" fontId="11" fillId="5" borderId="0" xfId="5" applyNumberFormat="1" applyFont="1" applyFill="1" applyBorder="1" applyAlignment="1">
      <alignment horizontal="left" vertical="center"/>
    </xf>
    <xf numFmtId="0" fontId="15" fillId="0" borderId="2" xfId="5" applyFont="1" applyBorder="1" applyAlignment="1">
      <alignment horizontal="left" vertical="center" wrapText="1"/>
    </xf>
    <xf numFmtId="0" fontId="15" fillId="0" borderId="39" xfId="5" applyFont="1" applyBorder="1" applyAlignment="1">
      <alignment horizontal="left" vertical="center" wrapText="1"/>
    </xf>
    <xf numFmtId="0" fontId="16" fillId="3" borderId="3" xfId="6" applyFont="1" applyFill="1" applyBorder="1" applyAlignment="1">
      <alignment horizontal="center" vertical="center"/>
    </xf>
    <xf numFmtId="0" fontId="16" fillId="3" borderId="4" xfId="6" applyFont="1" applyFill="1" applyBorder="1" applyAlignment="1">
      <alignment horizontal="center" vertical="center"/>
    </xf>
    <xf numFmtId="0" fontId="16" fillId="3" borderId="40" xfId="6" applyFont="1" applyFill="1" applyBorder="1" applyAlignment="1">
      <alignment horizontal="center" vertical="center"/>
    </xf>
    <xf numFmtId="0" fontId="16" fillId="3" borderId="7" xfId="6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17" fillId="4" borderId="14" xfId="6" applyFont="1" applyFill="1" applyBorder="1" applyAlignment="1">
      <alignment vertical="center" wrapText="1"/>
    </xf>
    <xf numFmtId="0" fontId="17" fillId="4" borderId="14" xfId="6" applyFont="1" applyFill="1" applyBorder="1" applyAlignment="1">
      <alignment vertical="center"/>
    </xf>
    <xf numFmtId="0" fontId="17" fillId="4" borderId="16" xfId="6" applyFont="1" applyFill="1" applyBorder="1" applyAlignment="1">
      <alignment vertical="center"/>
    </xf>
    <xf numFmtId="0" fontId="16" fillId="3" borderId="21" xfId="6" applyFont="1" applyFill="1" applyBorder="1" applyAlignment="1">
      <alignment horizontal="center" vertical="center"/>
    </xf>
    <xf numFmtId="0" fontId="16" fillId="3" borderId="20" xfId="6" applyFont="1" applyFill="1" applyBorder="1" applyAlignment="1">
      <alignment horizontal="center" vertical="center"/>
    </xf>
    <xf numFmtId="0" fontId="16" fillId="3" borderId="31" xfId="6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left" vertical="center"/>
    </xf>
    <xf numFmtId="0" fontId="14" fillId="0" borderId="68" xfId="5" applyFont="1" applyFill="1" applyBorder="1" applyAlignment="1">
      <alignment horizontal="left" vertical="center"/>
    </xf>
    <xf numFmtId="0" fontId="14" fillId="0" borderId="34" xfId="5" applyFont="1" applyFill="1" applyBorder="1" applyAlignment="1">
      <alignment horizontal="left" vertical="center"/>
    </xf>
    <xf numFmtId="0" fontId="14" fillId="0" borderId="35" xfId="5" applyFont="1" applyFill="1" applyBorder="1" applyAlignment="1">
      <alignment horizontal="left" vertical="center"/>
    </xf>
    <xf numFmtId="0" fontId="14" fillId="0" borderId="72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37" xfId="5" applyFont="1" applyFill="1" applyBorder="1" applyAlignment="1">
      <alignment horizontal="left" vertical="center"/>
    </xf>
    <xf numFmtId="0" fontId="14" fillId="0" borderId="21" xfId="5" applyFont="1" applyFill="1" applyBorder="1" applyAlignment="1">
      <alignment horizontal="left" vertical="center"/>
    </xf>
    <xf numFmtId="0" fontId="14" fillId="2" borderId="34" xfId="5" applyFont="1" applyFill="1" applyBorder="1" applyAlignment="1">
      <alignment horizontal="center" vertical="center"/>
    </xf>
    <xf numFmtId="0" fontId="14" fillId="2" borderId="72" xfId="5" applyFont="1" applyFill="1" applyBorder="1" applyAlignment="1">
      <alignment horizontal="center" vertical="center"/>
    </xf>
    <xf numFmtId="0" fontId="16" fillId="2" borderId="34" xfId="6" applyFont="1" applyFill="1" applyBorder="1" applyAlignment="1">
      <alignment horizontal="left" vertical="center"/>
    </xf>
    <xf numFmtId="0" fontId="16" fillId="2" borderId="35" xfId="6" applyFont="1" applyFill="1" applyBorder="1" applyAlignment="1">
      <alignment horizontal="left" vertical="center"/>
    </xf>
    <xf numFmtId="0" fontId="16" fillId="2" borderId="72" xfId="6" applyFont="1" applyFill="1" applyBorder="1" applyAlignment="1">
      <alignment horizontal="left" vertical="center"/>
    </xf>
    <xf numFmtId="0" fontId="14" fillId="2" borderId="25" xfId="5" applyFont="1" applyFill="1" applyBorder="1" applyAlignment="1">
      <alignment horizontal="left" vertical="center"/>
    </xf>
    <xf numFmtId="0" fontId="14" fillId="2" borderId="14" xfId="5" applyFont="1" applyFill="1" applyBorder="1" applyAlignment="1">
      <alignment horizontal="left" vertical="center"/>
    </xf>
    <xf numFmtId="0" fontId="14" fillId="2" borderId="27" xfId="5" applyFont="1" applyFill="1" applyBorder="1" applyAlignment="1">
      <alignment horizontal="left" vertical="center"/>
    </xf>
    <xf numFmtId="0" fontId="16" fillId="3" borderId="63" xfId="6" applyFont="1" applyFill="1" applyBorder="1" applyAlignment="1">
      <alignment horizontal="center" vertical="center"/>
    </xf>
    <xf numFmtId="0" fontId="16" fillId="2" borderId="58" xfId="6" applyFont="1" applyFill="1" applyBorder="1" applyAlignment="1">
      <alignment horizontal="left" vertical="center"/>
    </xf>
    <xf numFmtId="0" fontId="16" fillId="2" borderId="23" xfId="6" applyFont="1" applyFill="1" applyBorder="1" applyAlignment="1">
      <alignment horizontal="left" vertical="center"/>
    </xf>
    <xf numFmtId="0" fontId="16" fillId="2" borderId="85" xfId="6" applyFont="1" applyFill="1" applyBorder="1" applyAlignment="1">
      <alignment horizontal="left" vertical="center"/>
    </xf>
    <xf numFmtId="0" fontId="14" fillId="2" borderId="58" xfId="5" applyFont="1" applyFill="1" applyBorder="1" applyAlignment="1">
      <alignment horizontal="center" vertical="center"/>
    </xf>
    <xf numFmtId="0" fontId="14" fillId="2" borderId="85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43" xfId="5" applyFont="1" applyFill="1" applyBorder="1" applyAlignment="1">
      <alignment horizontal="center" vertical="center"/>
    </xf>
    <xf numFmtId="0" fontId="14" fillId="2" borderId="81" xfId="5" applyFont="1" applyFill="1" applyBorder="1" applyAlignment="1">
      <alignment horizontal="center" vertical="center"/>
    </xf>
    <xf numFmtId="0" fontId="14" fillId="2" borderId="87" xfId="5" applyFont="1" applyFill="1" applyBorder="1" applyAlignment="1">
      <alignment horizontal="center" vertical="center"/>
    </xf>
    <xf numFmtId="0" fontId="14" fillId="2" borderId="35" xfId="5" applyFont="1" applyFill="1" applyBorder="1" applyAlignment="1">
      <alignment horizontal="center" vertical="center"/>
    </xf>
    <xf numFmtId="0" fontId="14" fillId="2" borderId="73" xfId="5" applyFont="1" applyFill="1" applyBorder="1" applyAlignment="1">
      <alignment horizontal="center" vertical="center"/>
    </xf>
    <xf numFmtId="0" fontId="14" fillId="2" borderId="80" xfId="5" applyFont="1" applyFill="1" applyBorder="1" applyAlignment="1">
      <alignment horizontal="center" vertical="center"/>
    </xf>
    <xf numFmtId="0" fontId="14" fillId="2" borderId="86" xfId="5" applyFont="1" applyFill="1" applyBorder="1" applyAlignment="1">
      <alignment horizontal="center" vertical="center"/>
    </xf>
    <xf numFmtId="0" fontId="14" fillId="2" borderId="83" xfId="5" applyFont="1" applyFill="1" applyBorder="1" applyAlignment="1">
      <alignment horizontal="left" vertical="center"/>
    </xf>
    <xf numFmtId="0" fontId="14" fillId="2" borderId="10" xfId="5" applyFont="1" applyFill="1" applyBorder="1" applyAlignment="1">
      <alignment horizontal="left" vertical="center"/>
    </xf>
    <xf numFmtId="0" fontId="14" fillId="2" borderId="7" xfId="5" applyFont="1" applyFill="1" applyBorder="1" applyAlignment="1">
      <alignment horizontal="left" vertical="center"/>
    </xf>
    <xf numFmtId="176" fontId="14" fillId="0" borderId="83" xfId="3" applyNumberFormat="1" applyFont="1" applyBorder="1" applyAlignment="1">
      <alignment horizontal="center" vertical="center"/>
    </xf>
    <xf numFmtId="176" fontId="14" fillId="0" borderId="7" xfId="3" applyNumberFormat="1" applyFont="1" applyBorder="1" applyAlignment="1">
      <alignment horizontal="center" vertical="center"/>
    </xf>
    <xf numFmtId="0" fontId="16" fillId="0" borderId="33" xfId="6" applyFont="1" applyBorder="1" applyAlignment="1">
      <alignment horizontal="left" vertical="center" wrapText="1"/>
    </xf>
    <xf numFmtId="0" fontId="16" fillId="0" borderId="20" xfId="6" applyFont="1" applyBorder="1" applyAlignment="1">
      <alignment horizontal="left" vertical="center" wrapText="1"/>
    </xf>
    <xf numFmtId="0" fontId="16" fillId="3" borderId="84" xfId="6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left" vertical="center"/>
    </xf>
    <xf numFmtId="0" fontId="14" fillId="2" borderId="12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6" fillId="2" borderId="73" xfId="6" applyFont="1" applyFill="1" applyBorder="1" applyAlignment="1">
      <alignment horizontal="left" vertical="center"/>
    </xf>
    <xf numFmtId="0" fontId="16" fillId="2" borderId="80" xfId="6" applyFont="1" applyFill="1" applyBorder="1" applyAlignment="1">
      <alignment horizontal="left" vertical="center"/>
    </xf>
    <xf numFmtId="0" fontId="16" fillId="2" borderId="86" xfId="6" applyFont="1" applyFill="1" applyBorder="1" applyAlignment="1">
      <alignment horizontal="left" vertical="center"/>
    </xf>
    <xf numFmtId="0" fontId="14" fillId="5" borderId="34" xfId="5" applyFont="1" applyFill="1" applyBorder="1" applyAlignment="1">
      <alignment horizontal="center" vertical="center"/>
    </xf>
    <xf numFmtId="0" fontId="14" fillId="5" borderId="72" xfId="5" applyFont="1" applyFill="1" applyBorder="1" applyAlignment="1">
      <alignment horizontal="center" vertical="center"/>
    </xf>
    <xf numFmtId="0" fontId="16" fillId="0" borderId="25" xfId="6" applyFont="1" applyBorder="1" applyAlignment="1">
      <alignment horizontal="left" vertical="center"/>
    </xf>
    <xf numFmtId="0" fontId="16" fillId="0" borderId="33" xfId="6" applyFont="1" applyBorder="1" applyAlignment="1">
      <alignment horizontal="left" vertical="center"/>
    </xf>
    <xf numFmtId="0" fontId="16" fillId="0" borderId="20" xfId="6" applyFont="1" applyBorder="1" applyAlignment="1">
      <alignment horizontal="left" vertical="center"/>
    </xf>
    <xf numFmtId="0" fontId="14" fillId="0" borderId="80" xfId="5" applyFont="1" applyBorder="1" applyAlignment="1">
      <alignment horizontal="left" vertical="center"/>
    </xf>
    <xf numFmtId="0" fontId="14" fillId="0" borderId="83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7" xfId="5" applyFont="1" applyBorder="1" applyAlignment="1">
      <alignment horizontal="left" vertical="center"/>
    </xf>
    <xf numFmtId="178" fontId="14" fillId="0" borderId="83" xfId="3" applyNumberFormat="1" applyFont="1" applyBorder="1" applyAlignment="1">
      <alignment horizontal="center" vertical="center"/>
    </xf>
    <xf numFmtId="178" fontId="14" fillId="0" borderId="7" xfId="3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0" fontId="14" fillId="0" borderId="15" xfId="5" applyFont="1" applyBorder="1" applyAlignment="1">
      <alignment horizontal="center" vertical="center"/>
    </xf>
    <xf numFmtId="0" fontId="16" fillId="0" borderId="32" xfId="6" applyFont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6" fillId="0" borderId="11" xfId="6" applyFont="1" applyBorder="1" applyAlignment="1">
      <alignment horizontal="center" vertical="center"/>
    </xf>
    <xf numFmtId="0" fontId="16" fillId="0" borderId="13" xfId="6" applyFont="1" applyBorder="1" applyAlignment="1">
      <alignment horizontal="center" vertical="center"/>
    </xf>
    <xf numFmtId="0" fontId="16" fillId="0" borderId="38" xfId="6" applyFont="1" applyBorder="1" applyAlignment="1">
      <alignment horizontal="center" vertical="center"/>
    </xf>
    <xf numFmtId="0" fontId="14" fillId="4" borderId="12" xfId="5" applyFont="1" applyFill="1" applyBorder="1" applyAlignment="1">
      <alignment horizontal="left" vertical="center" wrapText="1"/>
    </xf>
    <xf numFmtId="0" fontId="14" fillId="4" borderId="14" xfId="5" applyFont="1" applyFill="1" applyBorder="1" applyAlignment="1">
      <alignment horizontal="left" vertical="center"/>
    </xf>
    <xf numFmtId="0" fontId="14" fillId="0" borderId="14" xfId="5" applyFont="1" applyBorder="1" applyAlignment="1">
      <alignment horizontal="left" vertical="center" wrapText="1"/>
    </xf>
    <xf numFmtId="0" fontId="14" fillId="0" borderId="14" xfId="5" applyFont="1" applyBorder="1" applyAlignment="1">
      <alignment horizontal="left" vertical="center"/>
    </xf>
  </cellXfs>
  <cellStyles count="8">
    <cellStyle name="百分比 3" xfId="3"/>
    <cellStyle name="常规" xfId="0" builtinId="0"/>
    <cellStyle name="常规 2" xfId="4"/>
    <cellStyle name="常规 3" xfId="5"/>
    <cellStyle name="常规 3 2" xfId="2"/>
    <cellStyle name="常规_Sheet1 3" xfId="6"/>
    <cellStyle name="超链接" xfId="1" builtinId="8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umanbrainmapping.org/i4a/pages/index.cfm?pageid=3267&amp;activateFul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P219"/>
  <sheetViews>
    <sheetView showGridLines="0" tabSelected="1" workbookViewId="0">
      <pane ySplit="8" topLeftCell="A114" activePane="bottomLeft" state="frozen"/>
      <selection pane="bottomLeft" activeCell="L96" sqref="L96"/>
    </sheetView>
  </sheetViews>
  <sheetFormatPr defaultColWidth="9.125" defaultRowHeight="12.75" x14ac:dyDescent="0.15"/>
  <cols>
    <col min="1" max="1" width="4.75" style="11" customWidth="1"/>
    <col min="2" max="2" width="15.75" style="11" customWidth="1"/>
    <col min="3" max="3" width="14.75" style="11" customWidth="1"/>
    <col min="4" max="9" width="4.25" style="11" customWidth="1"/>
    <col min="10" max="11" width="5.25" style="10" customWidth="1"/>
    <col min="12" max="12" width="5.75" style="10" customWidth="1"/>
    <col min="13" max="13" width="6.75" style="11" customWidth="1"/>
    <col min="14" max="14" width="10.75" style="11" customWidth="1"/>
    <col min="15" max="15" width="30.875" style="11" customWidth="1"/>
    <col min="16" max="16384" width="9.125" style="11"/>
  </cols>
  <sheetData>
    <row r="1" spans="1:16" s="1" customFormat="1" ht="42.75" customHeight="1" x14ac:dyDescent="0.1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16" s="5" customFormat="1" ht="15" customHeight="1" x14ac:dyDescent="0.15">
      <c r="A2" s="170" t="s">
        <v>1</v>
      </c>
      <c r="B2" s="170"/>
      <c r="C2" s="171" t="s">
        <v>2</v>
      </c>
      <c r="D2" s="171"/>
      <c r="E2" s="171"/>
      <c r="F2" s="2" t="s">
        <v>189</v>
      </c>
      <c r="G2" s="3"/>
      <c r="H2" s="3"/>
      <c r="I2" s="172" t="s">
        <v>3</v>
      </c>
      <c r="J2" s="172"/>
      <c r="K2" s="4"/>
      <c r="L2" s="173" t="s">
        <v>4</v>
      </c>
      <c r="M2" s="173"/>
      <c r="N2" s="174" t="s">
        <v>5</v>
      </c>
      <c r="O2" s="174"/>
    </row>
    <row r="3" spans="1:16" s="5" customFormat="1" ht="15" customHeight="1" x14ac:dyDescent="0.15">
      <c r="A3" s="170" t="s">
        <v>6</v>
      </c>
      <c r="B3" s="170"/>
      <c r="C3" s="171" t="s">
        <v>7</v>
      </c>
      <c r="D3" s="171"/>
      <c r="E3" s="171"/>
      <c r="F3" s="2" t="s">
        <v>8</v>
      </c>
      <c r="G3" s="3"/>
      <c r="H3" s="3"/>
      <c r="I3" s="172" t="s">
        <v>9</v>
      </c>
      <c r="J3" s="172"/>
      <c r="K3" s="4"/>
      <c r="L3" s="173" t="s">
        <v>10</v>
      </c>
      <c r="M3" s="173"/>
      <c r="N3" s="174" t="s">
        <v>11</v>
      </c>
      <c r="O3" s="174"/>
    </row>
    <row r="4" spans="1:16" s="5" customFormat="1" ht="15" customHeight="1" x14ac:dyDescent="0.15">
      <c r="A4" s="170" t="s">
        <v>12</v>
      </c>
      <c r="B4" s="170"/>
      <c r="C4" s="171" t="s">
        <v>13</v>
      </c>
      <c r="D4" s="171"/>
      <c r="E4" s="171"/>
      <c r="F4" s="175" t="s">
        <v>14</v>
      </c>
      <c r="G4" s="175"/>
      <c r="H4" s="6"/>
      <c r="I4" s="7" t="s">
        <v>15</v>
      </c>
      <c r="J4" s="8"/>
      <c r="K4" s="8"/>
      <c r="L4" s="173" t="s">
        <v>16</v>
      </c>
      <c r="M4" s="173"/>
      <c r="N4" s="176">
        <v>43200</v>
      </c>
      <c r="O4" s="174"/>
    </row>
    <row r="5" spans="1:16" ht="9.9499999999999993" customHeight="1" x14ac:dyDescent="0.15">
      <c r="A5" s="9"/>
      <c r="B5" s="9"/>
      <c r="C5" s="9"/>
      <c r="D5" s="9"/>
      <c r="E5" s="9"/>
      <c r="F5" s="9"/>
      <c r="G5" s="9"/>
      <c r="H5" s="9"/>
      <c r="I5" s="9"/>
      <c r="M5" s="9"/>
      <c r="N5" s="9"/>
      <c r="O5" s="9"/>
    </row>
    <row r="6" spans="1:16" ht="48" customHeight="1" x14ac:dyDescent="0.15">
      <c r="A6" s="12" t="s">
        <v>17</v>
      </c>
      <c r="B6" s="177" t="s">
        <v>18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8"/>
    </row>
    <row r="7" spans="1:16" ht="15.95" customHeight="1" x14ac:dyDescent="0.15">
      <c r="A7" s="179" t="s">
        <v>19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 t="s">
        <v>20</v>
      </c>
      <c r="N7" s="180"/>
      <c r="O7" s="181"/>
      <c r="P7" s="11">
        <v>4.8099999999999996</v>
      </c>
    </row>
    <row r="8" spans="1:16" ht="15.95" customHeight="1" x14ac:dyDescent="0.15">
      <c r="A8" s="13" t="s">
        <v>21</v>
      </c>
      <c r="B8" s="14" t="s">
        <v>19</v>
      </c>
      <c r="C8" s="182" t="s">
        <v>22</v>
      </c>
      <c r="D8" s="183"/>
      <c r="E8" s="183"/>
      <c r="F8" s="183"/>
      <c r="G8" s="183"/>
      <c r="H8" s="183"/>
      <c r="I8" s="183"/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  <c r="O8" s="15" t="s">
        <v>28</v>
      </c>
    </row>
    <row r="9" spans="1:16" s="21" customFormat="1" ht="15.95" customHeight="1" x14ac:dyDescent="0.15">
      <c r="A9" s="16" t="s">
        <v>29</v>
      </c>
      <c r="B9" s="17" t="s">
        <v>30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</row>
    <row r="10" spans="1:16" ht="15.95" customHeight="1" x14ac:dyDescent="0.15">
      <c r="A10" s="246" t="s">
        <v>31</v>
      </c>
      <c r="B10" s="254" t="s">
        <v>32</v>
      </c>
      <c r="C10" s="22" t="s">
        <v>33</v>
      </c>
      <c r="D10" s="23">
        <v>6</v>
      </c>
      <c r="E10" s="22" t="s">
        <v>34</v>
      </c>
      <c r="F10" s="23">
        <v>16</v>
      </c>
      <c r="G10" s="22" t="s">
        <v>35</v>
      </c>
      <c r="H10" s="23">
        <v>1</v>
      </c>
      <c r="I10" s="22" t="s">
        <v>36</v>
      </c>
      <c r="J10" s="168">
        <v>21</v>
      </c>
      <c r="K10" s="22">
        <v>5</v>
      </c>
      <c r="L10" s="24" t="s">
        <v>37</v>
      </c>
      <c r="M10" s="25">
        <v>850</v>
      </c>
      <c r="N10" s="26">
        <f>J10*K10*M10</f>
        <v>89250</v>
      </c>
      <c r="O10" s="27" t="s">
        <v>204</v>
      </c>
    </row>
    <row r="11" spans="1:16" ht="15.95" customHeight="1" x14ac:dyDescent="0.15">
      <c r="A11" s="247"/>
      <c r="B11" s="255"/>
      <c r="C11" s="28" t="s">
        <v>38</v>
      </c>
      <c r="D11" s="29"/>
      <c r="E11" s="28" t="s">
        <v>34</v>
      </c>
      <c r="F11" s="29"/>
      <c r="G11" s="28" t="s">
        <v>35</v>
      </c>
      <c r="H11" s="29"/>
      <c r="I11" s="28" t="s">
        <v>36</v>
      </c>
      <c r="J11" s="30">
        <v>2</v>
      </c>
      <c r="K11" s="28">
        <v>5</v>
      </c>
      <c r="L11" s="31" t="s">
        <v>37</v>
      </c>
      <c r="M11" s="32">
        <v>950</v>
      </c>
      <c r="N11" s="33">
        <f t="shared" ref="N11:N15" si="0">J11*K11*M11</f>
        <v>9500</v>
      </c>
      <c r="O11" s="34" t="s">
        <v>205</v>
      </c>
    </row>
    <row r="12" spans="1:16" ht="15.95" customHeight="1" x14ac:dyDescent="0.15">
      <c r="A12" s="247"/>
      <c r="B12" s="255"/>
      <c r="C12" s="28" t="s">
        <v>33</v>
      </c>
      <c r="D12" s="29"/>
      <c r="E12" s="28" t="s">
        <v>34</v>
      </c>
      <c r="F12" s="29"/>
      <c r="G12" s="28" t="s">
        <v>35</v>
      </c>
      <c r="H12" s="29"/>
      <c r="I12" s="28" t="s">
        <v>36</v>
      </c>
      <c r="J12" s="30"/>
      <c r="K12" s="28"/>
      <c r="L12" s="31" t="s">
        <v>37</v>
      </c>
      <c r="M12" s="32"/>
      <c r="N12" s="33">
        <f t="shared" si="0"/>
        <v>0</v>
      </c>
      <c r="O12" s="34"/>
    </row>
    <row r="13" spans="1:16" ht="15.95" customHeight="1" x14ac:dyDescent="0.15">
      <c r="A13" s="247"/>
      <c r="B13" s="255"/>
      <c r="C13" s="28" t="s">
        <v>38</v>
      </c>
      <c r="D13" s="29"/>
      <c r="E13" s="28" t="s">
        <v>34</v>
      </c>
      <c r="F13" s="29"/>
      <c r="G13" s="28" t="s">
        <v>35</v>
      </c>
      <c r="H13" s="29"/>
      <c r="I13" s="28" t="s">
        <v>36</v>
      </c>
      <c r="J13" s="30"/>
      <c r="K13" s="28"/>
      <c r="L13" s="31" t="s">
        <v>37</v>
      </c>
      <c r="M13" s="32"/>
      <c r="N13" s="33">
        <f t="shared" si="0"/>
        <v>0</v>
      </c>
      <c r="O13" s="34"/>
    </row>
    <row r="14" spans="1:16" ht="15.95" customHeight="1" x14ac:dyDescent="0.15">
      <c r="A14" s="247"/>
      <c r="B14" s="255"/>
      <c r="C14" s="28" t="s">
        <v>39</v>
      </c>
      <c r="D14" s="29"/>
      <c r="E14" s="28" t="s">
        <v>34</v>
      </c>
      <c r="F14" s="29"/>
      <c r="G14" s="28" t="s">
        <v>35</v>
      </c>
      <c r="H14" s="29"/>
      <c r="I14" s="28" t="s">
        <v>36</v>
      </c>
      <c r="J14" s="30"/>
      <c r="K14" s="28"/>
      <c r="L14" s="31" t="s">
        <v>37</v>
      </c>
      <c r="M14" s="32"/>
      <c r="N14" s="33">
        <f t="shared" si="0"/>
        <v>0</v>
      </c>
      <c r="O14" s="34"/>
    </row>
    <row r="15" spans="1:16" ht="15.95" customHeight="1" x14ac:dyDescent="0.15">
      <c r="A15" s="247" t="s">
        <v>40</v>
      </c>
      <c r="B15" s="256" t="s">
        <v>41</v>
      </c>
      <c r="C15" s="28" t="s">
        <v>33</v>
      </c>
      <c r="D15" s="29"/>
      <c r="E15" s="28" t="s">
        <v>34</v>
      </c>
      <c r="F15" s="29"/>
      <c r="G15" s="28" t="s">
        <v>35</v>
      </c>
      <c r="H15" s="29"/>
      <c r="I15" s="28" t="s">
        <v>36</v>
      </c>
      <c r="J15" s="30">
        <v>10</v>
      </c>
      <c r="K15" s="28">
        <v>0</v>
      </c>
      <c r="L15" s="31" t="s">
        <v>37</v>
      </c>
      <c r="M15" s="32">
        <v>500</v>
      </c>
      <c r="N15" s="33">
        <f t="shared" si="0"/>
        <v>0</v>
      </c>
      <c r="O15" s="34" t="s">
        <v>42</v>
      </c>
    </row>
    <row r="16" spans="1:16" ht="15.95" customHeight="1" x14ac:dyDescent="0.15">
      <c r="A16" s="247"/>
      <c r="B16" s="257"/>
      <c r="C16" s="28" t="s">
        <v>38</v>
      </c>
      <c r="D16" s="29"/>
      <c r="E16" s="28" t="s">
        <v>34</v>
      </c>
      <c r="F16" s="29"/>
      <c r="G16" s="28" t="s">
        <v>35</v>
      </c>
      <c r="H16" s="29"/>
      <c r="I16" s="28" t="s">
        <v>36</v>
      </c>
      <c r="J16" s="30"/>
      <c r="K16" s="28"/>
      <c r="L16" s="31" t="s">
        <v>37</v>
      </c>
      <c r="M16" s="32"/>
      <c r="N16" s="33">
        <f t="shared" ref="N16:N17" si="1">J16*K16*M16</f>
        <v>0</v>
      </c>
      <c r="O16" s="34"/>
    </row>
    <row r="17" spans="1:15" ht="15.95" customHeight="1" x14ac:dyDescent="0.15">
      <c r="A17" s="247" t="s">
        <v>43</v>
      </c>
      <c r="B17" s="257" t="s">
        <v>44</v>
      </c>
      <c r="C17" s="28" t="s">
        <v>33</v>
      </c>
      <c r="D17" s="29"/>
      <c r="E17" s="28" t="s">
        <v>34</v>
      </c>
      <c r="F17" s="29"/>
      <c r="G17" s="28" t="s">
        <v>35</v>
      </c>
      <c r="H17" s="29"/>
      <c r="I17" s="28" t="s">
        <v>36</v>
      </c>
      <c r="J17" s="30"/>
      <c r="K17" s="28"/>
      <c r="L17" s="31" t="s">
        <v>37</v>
      </c>
      <c r="M17" s="32"/>
      <c r="N17" s="33">
        <f t="shared" si="1"/>
        <v>0</v>
      </c>
      <c r="O17" s="34"/>
    </row>
    <row r="18" spans="1:15" ht="15.95" customHeight="1" x14ac:dyDescent="0.15">
      <c r="A18" s="247"/>
      <c r="B18" s="257"/>
      <c r="C18" s="28" t="s">
        <v>38</v>
      </c>
      <c r="D18" s="29"/>
      <c r="E18" s="28" t="s">
        <v>34</v>
      </c>
      <c r="F18" s="29"/>
      <c r="G18" s="28" t="s">
        <v>35</v>
      </c>
      <c r="H18" s="29"/>
      <c r="I18" s="28" t="s">
        <v>36</v>
      </c>
      <c r="J18" s="30"/>
      <c r="K18" s="28"/>
      <c r="L18" s="31" t="s">
        <v>37</v>
      </c>
      <c r="M18" s="32"/>
      <c r="N18" s="33">
        <f t="shared" ref="N18:N19" si="2">J18*K18*M18</f>
        <v>0</v>
      </c>
      <c r="O18" s="34"/>
    </row>
    <row r="19" spans="1:15" ht="15.95" customHeight="1" x14ac:dyDescent="0.15">
      <c r="A19" s="247" t="s">
        <v>45</v>
      </c>
      <c r="B19" s="257" t="s">
        <v>46</v>
      </c>
      <c r="C19" s="28" t="s">
        <v>33</v>
      </c>
      <c r="D19" s="29"/>
      <c r="E19" s="28" t="s">
        <v>34</v>
      </c>
      <c r="F19" s="29"/>
      <c r="G19" s="28" t="s">
        <v>35</v>
      </c>
      <c r="H19" s="29"/>
      <c r="I19" s="28" t="s">
        <v>36</v>
      </c>
      <c r="J19" s="30"/>
      <c r="K19" s="28"/>
      <c r="L19" s="31" t="s">
        <v>37</v>
      </c>
      <c r="M19" s="32"/>
      <c r="N19" s="33">
        <f t="shared" si="2"/>
        <v>0</v>
      </c>
      <c r="O19" s="34"/>
    </row>
    <row r="20" spans="1:15" ht="15.95" customHeight="1" x14ac:dyDescent="0.15">
      <c r="A20" s="247"/>
      <c r="B20" s="257"/>
      <c r="C20" s="28" t="s">
        <v>38</v>
      </c>
      <c r="D20" s="29"/>
      <c r="E20" s="28" t="s">
        <v>34</v>
      </c>
      <c r="F20" s="29"/>
      <c r="G20" s="28" t="s">
        <v>35</v>
      </c>
      <c r="H20" s="29"/>
      <c r="I20" s="28" t="s">
        <v>36</v>
      </c>
      <c r="J20" s="30"/>
      <c r="K20" s="28"/>
      <c r="L20" s="31" t="s">
        <v>37</v>
      </c>
      <c r="M20" s="32"/>
      <c r="N20" s="33">
        <f t="shared" ref="N20:N32" si="3">J20*K20*M20</f>
        <v>0</v>
      </c>
      <c r="O20" s="34"/>
    </row>
    <row r="21" spans="1:15" ht="15.95" customHeight="1" x14ac:dyDescent="0.15">
      <c r="A21" s="247" t="s">
        <v>47</v>
      </c>
      <c r="B21" s="35" t="s">
        <v>48</v>
      </c>
      <c r="C21" s="184" t="s">
        <v>49</v>
      </c>
      <c r="D21" s="184"/>
      <c r="E21" s="184"/>
      <c r="F21" s="184"/>
      <c r="G21" s="184"/>
      <c r="H21" s="184"/>
      <c r="I21" s="184"/>
      <c r="J21" s="29"/>
      <c r="K21" s="29"/>
      <c r="L21" s="36" t="s">
        <v>50</v>
      </c>
      <c r="M21" s="32"/>
      <c r="N21" s="33">
        <f t="shared" si="3"/>
        <v>0</v>
      </c>
      <c r="O21" s="37"/>
    </row>
    <row r="22" spans="1:15" ht="15.95" customHeight="1" x14ac:dyDescent="0.15">
      <c r="A22" s="247"/>
      <c r="B22" s="35" t="s">
        <v>51</v>
      </c>
      <c r="C22" s="185" t="s">
        <v>52</v>
      </c>
      <c r="D22" s="185"/>
      <c r="E22" s="185"/>
      <c r="F22" s="185"/>
      <c r="G22" s="185"/>
      <c r="H22" s="185"/>
      <c r="I22" s="185"/>
      <c r="J22" s="29"/>
      <c r="K22" s="29"/>
      <c r="L22" s="36" t="s">
        <v>53</v>
      </c>
      <c r="M22" s="32"/>
      <c r="N22" s="33">
        <f t="shared" si="3"/>
        <v>0</v>
      </c>
      <c r="O22" s="37"/>
    </row>
    <row r="23" spans="1:15" ht="15.95" customHeight="1" x14ac:dyDescent="0.15">
      <c r="A23" s="247"/>
      <c r="B23" s="35" t="s">
        <v>54</v>
      </c>
      <c r="C23" s="185"/>
      <c r="D23" s="185"/>
      <c r="E23" s="185"/>
      <c r="F23" s="185"/>
      <c r="G23" s="185"/>
      <c r="H23" s="185"/>
      <c r="I23" s="185"/>
      <c r="J23" s="29"/>
      <c r="K23" s="29"/>
      <c r="L23" s="36" t="s">
        <v>55</v>
      </c>
      <c r="M23" s="32"/>
      <c r="N23" s="33">
        <f t="shared" si="3"/>
        <v>0</v>
      </c>
      <c r="O23" s="37"/>
    </row>
    <row r="24" spans="1:15" ht="15.95" customHeight="1" x14ac:dyDescent="0.15">
      <c r="A24" s="247"/>
      <c r="B24" s="35" t="s">
        <v>56</v>
      </c>
      <c r="C24" s="185" t="s">
        <v>57</v>
      </c>
      <c r="D24" s="185"/>
      <c r="E24" s="185"/>
      <c r="F24" s="185"/>
      <c r="G24" s="185"/>
      <c r="H24" s="185"/>
      <c r="I24" s="185"/>
      <c r="J24" s="29"/>
      <c r="K24" s="29"/>
      <c r="L24" s="36" t="s">
        <v>58</v>
      </c>
      <c r="M24" s="32"/>
      <c r="N24" s="33">
        <f t="shared" si="3"/>
        <v>0</v>
      </c>
      <c r="O24" s="37"/>
    </row>
    <row r="25" spans="1:15" ht="15.95" customHeight="1" x14ac:dyDescent="0.15">
      <c r="A25" s="247"/>
      <c r="B25" s="38" t="s">
        <v>59</v>
      </c>
      <c r="C25" s="185" t="s">
        <v>60</v>
      </c>
      <c r="D25" s="185"/>
      <c r="E25" s="185"/>
      <c r="F25" s="185"/>
      <c r="G25" s="185"/>
      <c r="H25" s="185"/>
      <c r="I25" s="185"/>
      <c r="J25" s="29"/>
      <c r="K25" s="29"/>
      <c r="L25" s="36" t="s">
        <v>53</v>
      </c>
      <c r="M25" s="32"/>
      <c r="N25" s="33">
        <f t="shared" si="3"/>
        <v>0</v>
      </c>
      <c r="O25" s="37"/>
    </row>
    <row r="26" spans="1:15" ht="15.95" customHeight="1" x14ac:dyDescent="0.15">
      <c r="A26" s="247"/>
      <c r="B26" s="38" t="s">
        <v>61</v>
      </c>
      <c r="C26" s="185" t="s">
        <v>62</v>
      </c>
      <c r="D26" s="185"/>
      <c r="E26" s="185"/>
      <c r="F26" s="185"/>
      <c r="G26" s="185"/>
      <c r="H26" s="185"/>
      <c r="I26" s="185"/>
      <c r="J26" s="29"/>
      <c r="K26" s="29"/>
      <c r="L26" s="36"/>
      <c r="M26" s="32"/>
      <c r="N26" s="33">
        <f t="shared" si="3"/>
        <v>0</v>
      </c>
      <c r="O26" s="37"/>
    </row>
    <row r="27" spans="1:15" ht="15.95" customHeight="1" x14ac:dyDescent="0.15">
      <c r="A27" s="247" t="s">
        <v>63</v>
      </c>
      <c r="B27" s="35" t="s">
        <v>64</v>
      </c>
      <c r="C27" s="184" t="s">
        <v>49</v>
      </c>
      <c r="D27" s="184"/>
      <c r="E27" s="184"/>
      <c r="F27" s="184"/>
      <c r="G27" s="184"/>
      <c r="H27" s="184"/>
      <c r="I27" s="184"/>
      <c r="J27" s="29"/>
      <c r="K27" s="29"/>
      <c r="L27" s="36" t="s">
        <v>50</v>
      </c>
      <c r="M27" s="32"/>
      <c r="N27" s="33">
        <f t="shared" si="3"/>
        <v>0</v>
      </c>
      <c r="O27" s="37"/>
    </row>
    <row r="28" spans="1:15" ht="15.95" customHeight="1" x14ac:dyDescent="0.15">
      <c r="A28" s="247"/>
      <c r="B28" s="35" t="s">
        <v>51</v>
      </c>
      <c r="C28" s="185" t="s">
        <v>52</v>
      </c>
      <c r="D28" s="185"/>
      <c r="E28" s="185"/>
      <c r="F28" s="185"/>
      <c r="G28" s="185"/>
      <c r="H28" s="185"/>
      <c r="I28" s="185"/>
      <c r="J28" s="29"/>
      <c r="K28" s="29"/>
      <c r="L28" s="36" t="s">
        <v>53</v>
      </c>
      <c r="M28" s="32"/>
      <c r="N28" s="33">
        <f t="shared" si="3"/>
        <v>0</v>
      </c>
      <c r="O28" s="37"/>
    </row>
    <row r="29" spans="1:15" ht="15.95" customHeight="1" x14ac:dyDescent="0.15">
      <c r="A29" s="247"/>
      <c r="B29" s="35" t="s">
        <v>54</v>
      </c>
      <c r="C29" s="185"/>
      <c r="D29" s="185"/>
      <c r="E29" s="185"/>
      <c r="F29" s="185"/>
      <c r="G29" s="185"/>
      <c r="H29" s="185"/>
      <c r="I29" s="185"/>
      <c r="J29" s="29"/>
      <c r="K29" s="29"/>
      <c r="L29" s="36" t="s">
        <v>55</v>
      </c>
      <c r="M29" s="32"/>
      <c r="N29" s="33">
        <f t="shared" si="3"/>
        <v>0</v>
      </c>
      <c r="O29" s="37"/>
    </row>
    <row r="30" spans="1:15" ht="15.95" customHeight="1" x14ac:dyDescent="0.15">
      <c r="A30" s="247"/>
      <c r="B30" s="35" t="s">
        <v>56</v>
      </c>
      <c r="C30" s="185" t="s">
        <v>65</v>
      </c>
      <c r="D30" s="185"/>
      <c r="E30" s="185"/>
      <c r="F30" s="185"/>
      <c r="G30" s="185"/>
      <c r="H30" s="185"/>
      <c r="I30" s="185"/>
      <c r="J30" s="29"/>
      <c r="K30" s="29"/>
      <c r="L30" s="36" t="s">
        <v>58</v>
      </c>
      <c r="M30" s="32"/>
      <c r="N30" s="33">
        <f t="shared" si="3"/>
        <v>0</v>
      </c>
      <c r="O30" s="37"/>
    </row>
    <row r="31" spans="1:15" ht="15.95" customHeight="1" x14ac:dyDescent="0.15">
      <c r="A31" s="247"/>
      <c r="B31" s="38" t="s">
        <v>59</v>
      </c>
      <c r="C31" s="185" t="s">
        <v>60</v>
      </c>
      <c r="D31" s="185"/>
      <c r="E31" s="185"/>
      <c r="F31" s="185"/>
      <c r="G31" s="185"/>
      <c r="H31" s="185"/>
      <c r="I31" s="185"/>
      <c r="J31" s="29"/>
      <c r="K31" s="29"/>
      <c r="L31" s="36" t="s">
        <v>53</v>
      </c>
      <c r="M31" s="32"/>
      <c r="N31" s="33">
        <f t="shared" si="3"/>
        <v>0</v>
      </c>
      <c r="O31" s="37"/>
    </row>
    <row r="32" spans="1:15" ht="15.95" customHeight="1" x14ac:dyDescent="0.15">
      <c r="A32" s="248"/>
      <c r="B32" s="39" t="s">
        <v>61</v>
      </c>
      <c r="C32" s="186" t="s">
        <v>62</v>
      </c>
      <c r="D32" s="186"/>
      <c r="E32" s="186"/>
      <c r="F32" s="186"/>
      <c r="G32" s="186"/>
      <c r="H32" s="186"/>
      <c r="I32" s="186"/>
      <c r="J32" s="40"/>
      <c r="K32" s="40"/>
      <c r="L32" s="41"/>
      <c r="M32" s="42"/>
      <c r="N32" s="43">
        <f t="shared" si="3"/>
        <v>0</v>
      </c>
      <c r="O32" s="44"/>
    </row>
    <row r="33" spans="1:15" ht="15.95" customHeight="1" x14ac:dyDescent="0.15">
      <c r="A33" s="45" t="s">
        <v>66</v>
      </c>
      <c r="B33" s="46"/>
      <c r="C33" s="46"/>
      <c r="D33" s="46"/>
      <c r="E33" s="46"/>
      <c r="F33" s="46"/>
      <c r="G33" s="46"/>
      <c r="H33" s="46"/>
      <c r="I33" s="46"/>
      <c r="J33" s="47"/>
      <c r="K33" s="47"/>
      <c r="L33" s="47"/>
      <c r="M33" s="48"/>
      <c r="N33" s="49">
        <f>SUM(N10:N32)</f>
        <v>98750</v>
      </c>
      <c r="O33" s="50"/>
    </row>
    <row r="34" spans="1:15" ht="15.95" customHeight="1" x14ac:dyDescent="0.15">
      <c r="A34" s="51" t="s">
        <v>21</v>
      </c>
      <c r="B34" s="52" t="s">
        <v>19</v>
      </c>
      <c r="C34" s="187" t="s">
        <v>22</v>
      </c>
      <c r="D34" s="188"/>
      <c r="E34" s="188"/>
      <c r="F34" s="188"/>
      <c r="G34" s="188"/>
      <c r="H34" s="188"/>
      <c r="I34" s="188"/>
      <c r="J34" s="52" t="s">
        <v>67</v>
      </c>
      <c r="K34" s="52" t="s">
        <v>68</v>
      </c>
      <c r="L34" s="53" t="s">
        <v>25</v>
      </c>
      <c r="M34" s="54" t="s">
        <v>26</v>
      </c>
      <c r="N34" s="52" t="s">
        <v>69</v>
      </c>
      <c r="O34" s="55" t="s">
        <v>28</v>
      </c>
    </row>
    <row r="35" spans="1:15" ht="15.95" customHeight="1" x14ac:dyDescent="0.15">
      <c r="A35" s="56" t="s">
        <v>70</v>
      </c>
      <c r="B35" s="57" t="s">
        <v>71</v>
      </c>
      <c r="C35" s="57"/>
      <c r="D35" s="57"/>
      <c r="E35" s="57"/>
      <c r="F35" s="57"/>
      <c r="G35" s="57"/>
      <c r="H35" s="57"/>
      <c r="I35" s="57"/>
      <c r="J35" s="58"/>
      <c r="K35" s="58"/>
      <c r="L35" s="58"/>
      <c r="M35" s="59"/>
      <c r="N35" s="57"/>
      <c r="O35" s="60"/>
    </row>
    <row r="36" spans="1:15" ht="15.95" customHeight="1" x14ac:dyDescent="0.15">
      <c r="A36" s="61" t="s">
        <v>72</v>
      </c>
      <c r="B36" s="62" t="s">
        <v>73</v>
      </c>
      <c r="C36" s="63"/>
      <c r="D36" s="64">
        <v>6</v>
      </c>
      <c r="E36" s="65" t="s">
        <v>34</v>
      </c>
      <c r="F36" s="64">
        <v>17</v>
      </c>
      <c r="G36" s="65" t="s">
        <v>35</v>
      </c>
      <c r="H36" s="23" t="s">
        <v>74</v>
      </c>
      <c r="I36" s="65" t="s">
        <v>75</v>
      </c>
      <c r="J36" s="166">
        <v>24</v>
      </c>
      <c r="K36" s="66">
        <v>5</v>
      </c>
      <c r="L36" s="67" t="s">
        <v>76</v>
      </c>
      <c r="M36" s="68">
        <v>300</v>
      </c>
      <c r="N36" s="69">
        <f>J36*K36*M36</f>
        <v>36000</v>
      </c>
      <c r="O36" s="70" t="s">
        <v>77</v>
      </c>
    </row>
    <row r="37" spans="1:15" ht="15.95" customHeight="1" x14ac:dyDescent="0.15">
      <c r="A37" s="71" t="s">
        <v>78</v>
      </c>
      <c r="B37" s="72" t="s">
        <v>73</v>
      </c>
      <c r="C37" s="73"/>
      <c r="D37" s="29">
        <v>6</v>
      </c>
      <c r="E37" s="28" t="s">
        <v>34</v>
      </c>
      <c r="F37" s="29">
        <v>16</v>
      </c>
      <c r="G37" s="28" t="s">
        <v>35</v>
      </c>
      <c r="H37" s="23" t="s">
        <v>36</v>
      </c>
      <c r="I37" s="28" t="s">
        <v>75</v>
      </c>
      <c r="J37" s="167">
        <v>24</v>
      </c>
      <c r="K37" s="74">
        <v>5</v>
      </c>
      <c r="L37" s="31" t="s">
        <v>76</v>
      </c>
      <c r="M37" s="32">
        <v>300</v>
      </c>
      <c r="N37" s="33">
        <f t="shared" ref="N37:N40" si="4">J37*K37*M37</f>
        <v>36000</v>
      </c>
      <c r="O37" s="37" t="s">
        <v>79</v>
      </c>
    </row>
    <row r="38" spans="1:15" ht="15.95" customHeight="1" x14ac:dyDescent="0.15">
      <c r="A38" s="71" t="s">
        <v>80</v>
      </c>
      <c r="B38" s="72" t="s">
        <v>73</v>
      </c>
      <c r="C38" s="73"/>
      <c r="D38" s="29"/>
      <c r="E38" s="28" t="s">
        <v>34</v>
      </c>
      <c r="F38" s="29"/>
      <c r="G38" s="28" t="s">
        <v>35</v>
      </c>
      <c r="H38" s="23"/>
      <c r="I38" s="28" t="s">
        <v>75</v>
      </c>
      <c r="J38" s="74"/>
      <c r="K38" s="74"/>
      <c r="L38" s="31" t="s">
        <v>76</v>
      </c>
      <c r="M38" s="32"/>
      <c r="N38" s="33">
        <f t="shared" si="4"/>
        <v>0</v>
      </c>
      <c r="O38" s="37"/>
    </row>
    <row r="39" spans="1:15" ht="15.95" customHeight="1" x14ac:dyDescent="0.15">
      <c r="A39" s="71" t="s">
        <v>81</v>
      </c>
      <c r="B39" s="72" t="s">
        <v>73</v>
      </c>
      <c r="C39" s="73"/>
      <c r="D39" s="29"/>
      <c r="E39" s="28" t="s">
        <v>34</v>
      </c>
      <c r="F39" s="29"/>
      <c r="G39" s="28" t="s">
        <v>35</v>
      </c>
      <c r="H39" s="23"/>
      <c r="I39" s="28" t="s">
        <v>75</v>
      </c>
      <c r="J39" s="74"/>
      <c r="K39" s="74"/>
      <c r="L39" s="31" t="s">
        <v>76</v>
      </c>
      <c r="M39" s="32"/>
      <c r="N39" s="33">
        <f t="shared" si="4"/>
        <v>0</v>
      </c>
      <c r="O39" s="37"/>
    </row>
    <row r="40" spans="1:15" ht="15.95" customHeight="1" x14ac:dyDescent="0.15">
      <c r="A40" s="75" t="s">
        <v>82</v>
      </c>
      <c r="B40" s="76" t="s">
        <v>73</v>
      </c>
      <c r="C40" s="77"/>
      <c r="D40" s="78"/>
      <c r="E40" s="79" t="s">
        <v>34</v>
      </c>
      <c r="F40" s="80"/>
      <c r="G40" s="79" t="s">
        <v>35</v>
      </c>
      <c r="H40" s="23"/>
      <c r="I40" s="79" t="s">
        <v>75</v>
      </c>
      <c r="J40" s="81"/>
      <c r="K40" s="81"/>
      <c r="L40" s="82" t="s">
        <v>76</v>
      </c>
      <c r="M40" s="83"/>
      <c r="N40" s="84">
        <f t="shared" si="4"/>
        <v>0</v>
      </c>
      <c r="O40" s="85"/>
    </row>
    <row r="41" spans="1:15" ht="15.95" customHeight="1" x14ac:dyDescent="0.15">
      <c r="A41" s="86" t="s">
        <v>66</v>
      </c>
      <c r="B41" s="87"/>
      <c r="C41" s="87"/>
      <c r="D41" s="87"/>
      <c r="E41" s="87"/>
      <c r="F41" s="87"/>
      <c r="G41" s="87"/>
      <c r="H41" s="87"/>
      <c r="I41" s="87"/>
      <c r="J41" s="88"/>
      <c r="K41" s="88"/>
      <c r="L41" s="88"/>
      <c r="M41" s="89"/>
      <c r="N41" s="90">
        <f>SUM(N36:N40)</f>
        <v>72000</v>
      </c>
      <c r="O41" s="91"/>
    </row>
    <row r="42" spans="1:15" ht="15.95" customHeight="1" x14ac:dyDescent="0.15">
      <c r="A42" s="92" t="s">
        <v>21</v>
      </c>
      <c r="B42" s="93" t="s">
        <v>19</v>
      </c>
      <c r="C42" s="189" t="s">
        <v>22</v>
      </c>
      <c r="D42" s="180"/>
      <c r="E42" s="180"/>
      <c r="F42" s="180"/>
      <c r="G42" s="180"/>
      <c r="H42" s="180"/>
      <c r="I42" s="180"/>
      <c r="J42" s="93" t="s">
        <v>67</v>
      </c>
      <c r="K42" s="93" t="s">
        <v>83</v>
      </c>
      <c r="L42" s="94" t="s">
        <v>25</v>
      </c>
      <c r="M42" s="95" t="s">
        <v>26</v>
      </c>
      <c r="N42" s="93" t="s">
        <v>69</v>
      </c>
      <c r="O42" s="96" t="s">
        <v>28</v>
      </c>
    </row>
    <row r="43" spans="1:15" ht="15.95" customHeight="1" x14ac:dyDescent="0.15">
      <c r="A43" s="97" t="s">
        <v>84</v>
      </c>
      <c r="B43" s="98" t="s">
        <v>85</v>
      </c>
      <c r="C43" s="98"/>
      <c r="D43" s="98"/>
      <c r="E43" s="98"/>
      <c r="F43" s="98"/>
      <c r="G43" s="98"/>
      <c r="H43" s="98"/>
      <c r="I43" s="98"/>
      <c r="J43" s="99"/>
      <c r="K43" s="99"/>
      <c r="L43" s="99"/>
      <c r="M43" s="100"/>
      <c r="N43" s="98"/>
      <c r="O43" s="101"/>
    </row>
    <row r="44" spans="1:15" ht="15.95" customHeight="1" x14ac:dyDescent="0.15">
      <c r="A44" s="249" t="s">
        <v>86</v>
      </c>
      <c r="B44" s="226" t="s">
        <v>190</v>
      </c>
      <c r="C44" s="190" t="s">
        <v>87</v>
      </c>
      <c r="D44" s="191"/>
      <c r="E44" s="191"/>
      <c r="F44" s="191"/>
      <c r="G44" s="191"/>
      <c r="H44" s="191"/>
      <c r="I44" s="192"/>
      <c r="J44" s="102"/>
      <c r="K44" s="103"/>
      <c r="L44" s="104" t="s">
        <v>88</v>
      </c>
      <c r="M44" s="105"/>
      <c r="N44" s="106">
        <f>J44*K44*M44</f>
        <v>0</v>
      </c>
      <c r="O44" s="107"/>
    </row>
    <row r="45" spans="1:15" ht="15.95" customHeight="1" x14ac:dyDescent="0.15">
      <c r="A45" s="249"/>
      <c r="B45" s="226"/>
      <c r="C45" s="193" t="s">
        <v>89</v>
      </c>
      <c r="D45" s="194"/>
      <c r="E45" s="194"/>
      <c r="F45" s="194"/>
      <c r="G45" s="194"/>
      <c r="H45" s="194"/>
      <c r="I45" s="195"/>
      <c r="J45" s="74">
        <v>20</v>
      </c>
      <c r="K45" s="74">
        <v>2</v>
      </c>
      <c r="L45" s="108" t="s">
        <v>88</v>
      </c>
      <c r="M45" s="32">
        <v>250</v>
      </c>
      <c r="N45" s="33">
        <f t="shared" ref="N45:N49" si="5">J45*K45*M45</f>
        <v>10000</v>
      </c>
      <c r="O45" s="37" t="s">
        <v>90</v>
      </c>
    </row>
    <row r="46" spans="1:15" ht="15.95" customHeight="1" x14ac:dyDescent="0.15">
      <c r="A46" s="249"/>
      <c r="B46" s="226"/>
      <c r="C46" s="193" t="s">
        <v>91</v>
      </c>
      <c r="D46" s="194"/>
      <c r="E46" s="194"/>
      <c r="F46" s="194"/>
      <c r="G46" s="194"/>
      <c r="H46" s="194"/>
      <c r="I46" s="195"/>
      <c r="J46" s="74"/>
      <c r="K46" s="74"/>
      <c r="L46" s="108" t="s">
        <v>88</v>
      </c>
      <c r="M46" s="32"/>
      <c r="N46" s="33">
        <f t="shared" si="5"/>
        <v>0</v>
      </c>
      <c r="O46" s="37"/>
    </row>
    <row r="47" spans="1:15" ht="15.95" customHeight="1" x14ac:dyDescent="0.15">
      <c r="A47" s="249"/>
      <c r="B47" s="226"/>
      <c r="C47" s="193" t="s">
        <v>92</v>
      </c>
      <c r="D47" s="194"/>
      <c r="E47" s="194"/>
      <c r="F47" s="194"/>
      <c r="G47" s="194"/>
      <c r="H47" s="194"/>
      <c r="I47" s="195"/>
      <c r="J47" s="74">
        <v>2</v>
      </c>
      <c r="K47" s="74">
        <v>2</v>
      </c>
      <c r="L47" s="108" t="s">
        <v>88</v>
      </c>
      <c r="M47" s="32">
        <v>1000</v>
      </c>
      <c r="N47" s="33">
        <f t="shared" si="5"/>
        <v>4000</v>
      </c>
      <c r="O47" s="37" t="s">
        <v>93</v>
      </c>
    </row>
    <row r="48" spans="1:15" ht="15.95" customHeight="1" x14ac:dyDescent="0.15">
      <c r="A48" s="250"/>
      <c r="B48" s="227"/>
      <c r="C48" s="196" t="s">
        <v>94</v>
      </c>
      <c r="D48" s="197"/>
      <c r="E48" s="197"/>
      <c r="F48" s="197"/>
      <c r="G48" s="197"/>
      <c r="H48" s="197"/>
      <c r="I48" s="198"/>
      <c r="J48" s="109">
        <v>1</v>
      </c>
      <c r="K48" s="81">
        <v>4</v>
      </c>
      <c r="L48" s="110" t="s">
        <v>88</v>
      </c>
      <c r="M48" s="83">
        <v>2000</v>
      </c>
      <c r="N48" s="84">
        <f t="shared" si="5"/>
        <v>8000</v>
      </c>
      <c r="O48" s="85" t="s">
        <v>95</v>
      </c>
    </row>
    <row r="49" spans="1:15" ht="15.95" customHeight="1" x14ac:dyDescent="0.15">
      <c r="A49" s="249" t="s">
        <v>96</v>
      </c>
      <c r="B49" s="226" t="s">
        <v>191</v>
      </c>
      <c r="C49" s="190" t="s">
        <v>87</v>
      </c>
      <c r="D49" s="191"/>
      <c r="E49" s="191"/>
      <c r="F49" s="191"/>
      <c r="G49" s="191"/>
      <c r="H49" s="191"/>
      <c r="I49" s="192"/>
      <c r="J49" s="102"/>
      <c r="K49" s="103"/>
      <c r="L49" s="111" t="s">
        <v>97</v>
      </c>
      <c r="M49" s="105"/>
      <c r="N49" s="106">
        <f t="shared" si="5"/>
        <v>0</v>
      </c>
      <c r="O49" s="107"/>
    </row>
    <row r="50" spans="1:15" ht="15.95" customHeight="1" x14ac:dyDescent="0.15">
      <c r="A50" s="249"/>
      <c r="B50" s="226"/>
      <c r="C50" s="193" t="s">
        <v>89</v>
      </c>
      <c r="D50" s="194"/>
      <c r="E50" s="194"/>
      <c r="F50" s="194"/>
      <c r="G50" s="194"/>
      <c r="H50" s="194"/>
      <c r="I50" s="195"/>
      <c r="J50" s="74"/>
      <c r="K50" s="74"/>
      <c r="L50" s="108" t="s">
        <v>97</v>
      </c>
      <c r="M50" s="32"/>
      <c r="N50" s="33">
        <f t="shared" ref="N50:N54" si="6">J50*K50*M50</f>
        <v>0</v>
      </c>
      <c r="O50" s="37"/>
    </row>
    <row r="51" spans="1:15" ht="15.95" customHeight="1" x14ac:dyDescent="0.15">
      <c r="A51" s="249"/>
      <c r="B51" s="226"/>
      <c r="C51" s="193" t="s">
        <v>91</v>
      </c>
      <c r="D51" s="194"/>
      <c r="E51" s="194"/>
      <c r="F51" s="194"/>
      <c r="G51" s="194"/>
      <c r="H51" s="194"/>
      <c r="I51" s="195"/>
      <c r="J51" s="74"/>
      <c r="K51" s="74"/>
      <c r="L51" s="108" t="s">
        <v>97</v>
      </c>
      <c r="M51" s="32"/>
      <c r="N51" s="33">
        <f t="shared" si="6"/>
        <v>0</v>
      </c>
      <c r="O51" s="37"/>
    </row>
    <row r="52" spans="1:15" ht="15.95" customHeight="1" x14ac:dyDescent="0.15">
      <c r="A52" s="249"/>
      <c r="B52" s="226"/>
      <c r="C52" s="193" t="s">
        <v>98</v>
      </c>
      <c r="D52" s="194"/>
      <c r="E52" s="194"/>
      <c r="F52" s="194"/>
      <c r="G52" s="194"/>
      <c r="H52" s="194"/>
      <c r="I52" s="195"/>
      <c r="J52" s="74"/>
      <c r="K52" s="74"/>
      <c r="L52" s="108" t="s">
        <v>97</v>
      </c>
      <c r="M52" s="32"/>
      <c r="N52" s="33">
        <f t="shared" si="6"/>
        <v>0</v>
      </c>
      <c r="O52" s="37"/>
    </row>
    <row r="53" spans="1:15" ht="15.95" customHeight="1" x14ac:dyDescent="0.15">
      <c r="A53" s="250"/>
      <c r="B53" s="227"/>
      <c r="C53" s="196" t="s">
        <v>94</v>
      </c>
      <c r="D53" s="197"/>
      <c r="E53" s="197"/>
      <c r="F53" s="197"/>
      <c r="G53" s="197"/>
      <c r="H53" s="197"/>
      <c r="I53" s="198"/>
      <c r="J53" s="109"/>
      <c r="K53" s="81"/>
      <c r="L53" s="112" t="s">
        <v>97</v>
      </c>
      <c r="M53" s="83"/>
      <c r="N53" s="84">
        <f t="shared" si="6"/>
        <v>0</v>
      </c>
      <c r="O53" s="85"/>
    </row>
    <row r="54" spans="1:15" ht="15.95" customHeight="1" x14ac:dyDescent="0.15">
      <c r="A54" s="249" t="s">
        <v>99</v>
      </c>
      <c r="B54" s="226" t="s">
        <v>192</v>
      </c>
      <c r="C54" s="190" t="s">
        <v>87</v>
      </c>
      <c r="D54" s="191"/>
      <c r="E54" s="191"/>
      <c r="F54" s="191"/>
      <c r="G54" s="191"/>
      <c r="H54" s="191"/>
      <c r="I54" s="192"/>
      <c r="J54" s="102"/>
      <c r="K54" s="103"/>
      <c r="L54" s="104" t="s">
        <v>88</v>
      </c>
      <c r="M54" s="105"/>
      <c r="N54" s="106">
        <f t="shared" si="6"/>
        <v>0</v>
      </c>
      <c r="O54" s="107"/>
    </row>
    <row r="55" spans="1:15" ht="15.95" customHeight="1" x14ac:dyDescent="0.15">
      <c r="A55" s="249"/>
      <c r="B55" s="226"/>
      <c r="C55" s="193" t="s">
        <v>89</v>
      </c>
      <c r="D55" s="194"/>
      <c r="E55" s="194"/>
      <c r="F55" s="194"/>
      <c r="G55" s="194"/>
      <c r="H55" s="194"/>
      <c r="I55" s="195"/>
      <c r="J55" s="74"/>
      <c r="K55" s="74"/>
      <c r="L55" s="108" t="s">
        <v>88</v>
      </c>
      <c r="M55" s="32"/>
      <c r="N55" s="33">
        <f t="shared" ref="N55:N61" si="7">J55*K55*M55</f>
        <v>0</v>
      </c>
      <c r="O55" s="37"/>
    </row>
    <row r="56" spans="1:15" ht="15.95" customHeight="1" x14ac:dyDescent="0.15">
      <c r="A56" s="249"/>
      <c r="B56" s="226"/>
      <c r="C56" s="193" t="s">
        <v>91</v>
      </c>
      <c r="D56" s="194"/>
      <c r="E56" s="194"/>
      <c r="F56" s="194"/>
      <c r="G56" s="194"/>
      <c r="H56" s="194"/>
      <c r="I56" s="195"/>
      <c r="J56" s="74"/>
      <c r="K56" s="74"/>
      <c r="L56" s="108" t="s">
        <v>88</v>
      </c>
      <c r="M56" s="32"/>
      <c r="N56" s="33">
        <f t="shared" si="7"/>
        <v>0</v>
      </c>
      <c r="O56" s="37"/>
    </row>
    <row r="57" spans="1:15" ht="15.95" customHeight="1" x14ac:dyDescent="0.15">
      <c r="A57" s="249"/>
      <c r="B57" s="226"/>
      <c r="C57" s="193" t="s">
        <v>98</v>
      </c>
      <c r="D57" s="194"/>
      <c r="E57" s="194"/>
      <c r="F57" s="194"/>
      <c r="G57" s="194"/>
      <c r="H57" s="194"/>
      <c r="I57" s="195"/>
      <c r="J57" s="74"/>
      <c r="K57" s="74"/>
      <c r="L57" s="108" t="s">
        <v>88</v>
      </c>
      <c r="M57" s="32"/>
      <c r="N57" s="33">
        <f t="shared" si="7"/>
        <v>0</v>
      </c>
      <c r="O57" s="37"/>
    </row>
    <row r="58" spans="1:15" ht="15.95" customHeight="1" x14ac:dyDescent="0.15">
      <c r="A58" s="250"/>
      <c r="B58" s="227"/>
      <c r="C58" s="196" t="s">
        <v>94</v>
      </c>
      <c r="D58" s="197"/>
      <c r="E58" s="197"/>
      <c r="F58" s="197"/>
      <c r="G58" s="197"/>
      <c r="H58" s="197"/>
      <c r="I58" s="198"/>
      <c r="J58" s="109">
        <v>2</v>
      </c>
      <c r="K58" s="81">
        <v>1</v>
      </c>
      <c r="L58" s="110" t="s">
        <v>88</v>
      </c>
      <c r="M58" s="83">
        <v>1500</v>
      </c>
      <c r="N58" s="84">
        <f t="shared" si="7"/>
        <v>3000</v>
      </c>
      <c r="O58" s="85" t="s">
        <v>100</v>
      </c>
    </row>
    <row r="59" spans="1:15" ht="15.95" customHeight="1" x14ac:dyDescent="0.15">
      <c r="A59" s="251" t="s">
        <v>101</v>
      </c>
      <c r="B59" s="237" t="s">
        <v>102</v>
      </c>
      <c r="C59" s="204" t="s">
        <v>193</v>
      </c>
      <c r="D59" s="204"/>
      <c r="E59" s="204"/>
      <c r="F59" s="204"/>
      <c r="G59" s="204"/>
      <c r="H59" s="113"/>
      <c r="I59" s="22" t="s">
        <v>103</v>
      </c>
      <c r="J59" s="114"/>
      <c r="K59" s="114"/>
      <c r="L59" s="104" t="s">
        <v>104</v>
      </c>
      <c r="M59" s="115"/>
      <c r="N59" s="116">
        <f t="shared" si="7"/>
        <v>0</v>
      </c>
      <c r="O59" s="117"/>
    </row>
    <row r="60" spans="1:15" ht="15.95" customHeight="1" x14ac:dyDescent="0.15">
      <c r="A60" s="252"/>
      <c r="B60" s="238"/>
      <c r="C60" s="205" t="s">
        <v>193</v>
      </c>
      <c r="D60" s="205"/>
      <c r="E60" s="205"/>
      <c r="F60" s="205"/>
      <c r="G60" s="205"/>
      <c r="H60" s="113"/>
      <c r="I60" s="28" t="s">
        <v>103</v>
      </c>
      <c r="J60" s="74"/>
      <c r="K60" s="74"/>
      <c r="L60" s="108" t="s">
        <v>104</v>
      </c>
      <c r="M60" s="32"/>
      <c r="N60" s="33">
        <f t="shared" si="7"/>
        <v>0</v>
      </c>
      <c r="O60" s="37"/>
    </row>
    <row r="61" spans="1:15" ht="15.95" customHeight="1" x14ac:dyDescent="0.15">
      <c r="A61" s="253"/>
      <c r="B61" s="239"/>
      <c r="C61" s="206" t="s">
        <v>193</v>
      </c>
      <c r="D61" s="206"/>
      <c r="E61" s="206"/>
      <c r="F61" s="206"/>
      <c r="G61" s="206"/>
      <c r="H61" s="113"/>
      <c r="I61" s="118" t="s">
        <v>103</v>
      </c>
      <c r="J61" s="109"/>
      <c r="K61" s="109"/>
      <c r="L61" s="110" t="s">
        <v>104</v>
      </c>
      <c r="M61" s="119"/>
      <c r="N61" s="120">
        <f t="shared" si="7"/>
        <v>0</v>
      </c>
      <c r="O61" s="121"/>
    </row>
    <row r="62" spans="1:15" ht="15.95" customHeight="1" x14ac:dyDescent="0.15">
      <c r="A62" s="86" t="s">
        <v>66</v>
      </c>
      <c r="B62" s="87"/>
      <c r="C62" s="87"/>
      <c r="D62" s="87"/>
      <c r="E62" s="87"/>
      <c r="F62" s="87"/>
      <c r="G62" s="87"/>
      <c r="H62" s="87"/>
      <c r="I62" s="87"/>
      <c r="J62" s="88"/>
      <c r="K62" s="88"/>
      <c r="L62" s="88"/>
      <c r="M62" s="89"/>
      <c r="N62" s="90">
        <f>SUM(N44:N61)</f>
        <v>25000</v>
      </c>
      <c r="O62" s="91"/>
    </row>
    <row r="63" spans="1:15" ht="15.95" customHeight="1" x14ac:dyDescent="0.15">
      <c r="A63" s="92" t="s">
        <v>21</v>
      </c>
      <c r="B63" s="93" t="s">
        <v>19</v>
      </c>
      <c r="C63" s="189" t="s">
        <v>22</v>
      </c>
      <c r="D63" s="180"/>
      <c r="E63" s="180"/>
      <c r="F63" s="180"/>
      <c r="G63" s="180"/>
      <c r="H63" s="180"/>
      <c r="I63" s="180"/>
      <c r="J63" s="207" t="s">
        <v>23</v>
      </c>
      <c r="K63" s="189"/>
      <c r="L63" s="94" t="s">
        <v>25</v>
      </c>
      <c r="M63" s="95" t="s">
        <v>26</v>
      </c>
      <c r="N63" s="93" t="s">
        <v>69</v>
      </c>
      <c r="O63" s="96" t="s">
        <v>28</v>
      </c>
    </row>
    <row r="64" spans="1:15" ht="15.95" customHeight="1" x14ac:dyDescent="0.15">
      <c r="A64" s="97" t="s">
        <v>105</v>
      </c>
      <c r="B64" s="98" t="s">
        <v>106</v>
      </c>
      <c r="C64" s="98"/>
      <c r="D64" s="98"/>
      <c r="E64" s="98"/>
      <c r="F64" s="98"/>
      <c r="G64" s="98"/>
      <c r="H64" s="98"/>
      <c r="I64" s="98"/>
      <c r="J64" s="99"/>
      <c r="K64" s="99"/>
      <c r="L64" s="99"/>
      <c r="M64" s="100"/>
      <c r="N64" s="98"/>
      <c r="O64" s="101"/>
    </row>
    <row r="65" spans="1:15" ht="15.95" customHeight="1" x14ac:dyDescent="0.15">
      <c r="A65" s="122" t="s">
        <v>107</v>
      </c>
      <c r="B65" s="62" t="s">
        <v>108</v>
      </c>
      <c r="C65" s="208" t="s">
        <v>194</v>
      </c>
      <c r="D65" s="209"/>
      <c r="E65" s="209"/>
      <c r="F65" s="209"/>
      <c r="G65" s="209"/>
      <c r="H65" s="209"/>
      <c r="I65" s="210"/>
      <c r="J65" s="211">
        <v>24</v>
      </c>
      <c r="K65" s="212"/>
      <c r="L65" s="111" t="s">
        <v>76</v>
      </c>
      <c r="M65" s="68">
        <v>80</v>
      </c>
      <c r="N65" s="69">
        <f>J65*M65</f>
        <v>1920</v>
      </c>
      <c r="O65" s="117"/>
    </row>
    <row r="66" spans="1:15" ht="15.95" customHeight="1" x14ac:dyDescent="0.15">
      <c r="A66" s="123" t="s">
        <v>109</v>
      </c>
      <c r="B66" s="72" t="s">
        <v>110</v>
      </c>
      <c r="C66" s="201" t="s">
        <v>111</v>
      </c>
      <c r="D66" s="202"/>
      <c r="E66" s="202"/>
      <c r="F66" s="202"/>
      <c r="G66" s="202"/>
      <c r="H66" s="202"/>
      <c r="I66" s="203"/>
      <c r="J66" s="199">
        <v>24</v>
      </c>
      <c r="K66" s="200"/>
      <c r="L66" s="108" t="s">
        <v>76</v>
      </c>
      <c r="M66" s="32">
        <v>300</v>
      </c>
      <c r="N66" s="69">
        <f t="shared" ref="N66:N75" si="8">J66*M66</f>
        <v>7200</v>
      </c>
      <c r="O66" s="37"/>
    </row>
    <row r="67" spans="1:15" ht="15.95" customHeight="1" x14ac:dyDescent="0.15">
      <c r="A67" s="123" t="s">
        <v>112</v>
      </c>
      <c r="B67" s="72" t="s">
        <v>113</v>
      </c>
      <c r="C67" s="201" t="s">
        <v>114</v>
      </c>
      <c r="D67" s="202"/>
      <c r="E67" s="202"/>
      <c r="F67" s="202"/>
      <c r="G67" s="202"/>
      <c r="H67" s="202"/>
      <c r="I67" s="203"/>
      <c r="J67" s="235">
        <v>24</v>
      </c>
      <c r="K67" s="236"/>
      <c r="L67" s="108" t="s">
        <v>76</v>
      </c>
      <c r="M67" s="32">
        <v>6175</v>
      </c>
      <c r="N67" s="69">
        <f t="shared" si="8"/>
        <v>148200</v>
      </c>
      <c r="O67" s="37" t="s">
        <v>203</v>
      </c>
    </row>
    <row r="68" spans="1:15" ht="15.95" customHeight="1" x14ac:dyDescent="0.15">
      <c r="A68" s="123" t="s">
        <v>115</v>
      </c>
      <c r="B68" s="72" t="s">
        <v>116</v>
      </c>
      <c r="C68" s="201" t="s">
        <v>195</v>
      </c>
      <c r="D68" s="202"/>
      <c r="E68" s="202"/>
      <c r="F68" s="202"/>
      <c r="G68" s="202"/>
      <c r="H68" s="202"/>
      <c r="I68" s="203"/>
      <c r="J68" s="199"/>
      <c r="K68" s="200"/>
      <c r="L68" s="108" t="s">
        <v>117</v>
      </c>
      <c r="M68" s="32"/>
      <c r="N68" s="69">
        <f t="shared" si="8"/>
        <v>0</v>
      </c>
      <c r="O68" s="37"/>
    </row>
    <row r="69" spans="1:15" ht="15.95" customHeight="1" x14ac:dyDescent="0.15">
      <c r="A69" s="123" t="s">
        <v>118</v>
      </c>
      <c r="B69" s="72" t="s">
        <v>119</v>
      </c>
      <c r="C69" s="201"/>
      <c r="D69" s="202"/>
      <c r="E69" s="202"/>
      <c r="F69" s="202"/>
      <c r="G69" s="202"/>
      <c r="H69" s="202"/>
      <c r="I69" s="203"/>
      <c r="J69" s="199"/>
      <c r="K69" s="200"/>
      <c r="L69" s="108" t="s">
        <v>83</v>
      </c>
      <c r="M69" s="32"/>
      <c r="N69" s="69">
        <f t="shared" si="8"/>
        <v>0</v>
      </c>
      <c r="O69" s="37"/>
    </row>
    <row r="70" spans="1:15" ht="15.95" customHeight="1" x14ac:dyDescent="0.15">
      <c r="A70" s="123" t="s">
        <v>120</v>
      </c>
      <c r="B70" s="72" t="s">
        <v>121</v>
      </c>
      <c r="C70" s="201"/>
      <c r="D70" s="202"/>
      <c r="E70" s="202"/>
      <c r="F70" s="202"/>
      <c r="G70" s="202"/>
      <c r="H70" s="202"/>
      <c r="I70" s="203"/>
      <c r="J70" s="199"/>
      <c r="K70" s="200"/>
      <c r="L70" s="108" t="s">
        <v>122</v>
      </c>
      <c r="M70" s="32"/>
      <c r="N70" s="69">
        <f t="shared" si="8"/>
        <v>0</v>
      </c>
      <c r="O70" s="37"/>
    </row>
    <row r="71" spans="1:15" ht="15.95" customHeight="1" x14ac:dyDescent="0.15">
      <c r="A71" s="123" t="s">
        <v>123</v>
      </c>
      <c r="B71" s="72" t="s">
        <v>124</v>
      </c>
      <c r="C71" s="201"/>
      <c r="D71" s="202"/>
      <c r="E71" s="202"/>
      <c r="F71" s="202"/>
      <c r="G71" s="202"/>
      <c r="H71" s="202"/>
      <c r="I71" s="203"/>
      <c r="J71" s="199"/>
      <c r="K71" s="200"/>
      <c r="L71" s="108" t="s">
        <v>122</v>
      </c>
      <c r="M71" s="32"/>
      <c r="N71" s="69">
        <f t="shared" si="8"/>
        <v>0</v>
      </c>
      <c r="O71" s="37"/>
    </row>
    <row r="72" spans="1:15" ht="15.95" customHeight="1" x14ac:dyDescent="0.15">
      <c r="A72" s="123" t="s">
        <v>125</v>
      </c>
      <c r="B72" s="72" t="s">
        <v>126</v>
      </c>
      <c r="C72" s="201"/>
      <c r="D72" s="202"/>
      <c r="E72" s="202"/>
      <c r="F72" s="202"/>
      <c r="G72" s="202"/>
      <c r="H72" s="202"/>
      <c r="I72" s="203"/>
      <c r="J72" s="199"/>
      <c r="K72" s="200"/>
      <c r="L72" s="108" t="s">
        <v>127</v>
      </c>
      <c r="M72" s="32"/>
      <c r="N72" s="69">
        <f t="shared" si="8"/>
        <v>0</v>
      </c>
      <c r="O72" s="37"/>
    </row>
    <row r="73" spans="1:15" ht="15.95" customHeight="1" x14ac:dyDescent="0.15">
      <c r="A73" s="123" t="s">
        <v>128</v>
      </c>
      <c r="B73" s="72" t="s">
        <v>129</v>
      </c>
      <c r="C73" s="201"/>
      <c r="D73" s="202"/>
      <c r="E73" s="202"/>
      <c r="F73" s="202"/>
      <c r="G73" s="202"/>
      <c r="H73" s="202"/>
      <c r="I73" s="203"/>
      <c r="J73" s="199"/>
      <c r="K73" s="200"/>
      <c r="L73" s="108" t="s">
        <v>127</v>
      </c>
      <c r="M73" s="32"/>
      <c r="N73" s="69">
        <f t="shared" si="8"/>
        <v>0</v>
      </c>
      <c r="O73" s="37"/>
    </row>
    <row r="74" spans="1:15" ht="15.95" customHeight="1" x14ac:dyDescent="0.15">
      <c r="A74" s="123" t="s">
        <v>130</v>
      </c>
      <c r="B74" s="72" t="s">
        <v>131</v>
      </c>
      <c r="C74" s="201"/>
      <c r="D74" s="202"/>
      <c r="E74" s="202"/>
      <c r="F74" s="202"/>
      <c r="G74" s="202"/>
      <c r="H74" s="202"/>
      <c r="I74" s="203"/>
      <c r="J74" s="199"/>
      <c r="K74" s="200"/>
      <c r="L74" s="108" t="s">
        <v>122</v>
      </c>
      <c r="M74" s="32"/>
      <c r="N74" s="69">
        <f t="shared" si="8"/>
        <v>0</v>
      </c>
      <c r="O74" s="37"/>
    </row>
    <row r="75" spans="1:15" ht="15.95" customHeight="1" x14ac:dyDescent="0.15">
      <c r="A75" s="124" t="s">
        <v>132</v>
      </c>
      <c r="B75" s="125" t="s">
        <v>133</v>
      </c>
      <c r="C75" s="232"/>
      <c r="D75" s="233"/>
      <c r="E75" s="233"/>
      <c r="F75" s="233"/>
      <c r="G75" s="233"/>
      <c r="H75" s="233"/>
      <c r="I75" s="234"/>
      <c r="J75" s="218">
        <v>100</v>
      </c>
      <c r="K75" s="220"/>
      <c r="L75" s="110" t="s">
        <v>134</v>
      </c>
      <c r="M75" s="119">
        <v>5</v>
      </c>
      <c r="N75" s="126">
        <f t="shared" si="8"/>
        <v>500</v>
      </c>
      <c r="O75" s="121"/>
    </row>
    <row r="76" spans="1:15" ht="15.95" customHeight="1" x14ac:dyDescent="0.15">
      <c r="A76" s="86" t="s">
        <v>66</v>
      </c>
      <c r="B76" s="87"/>
      <c r="C76" s="87"/>
      <c r="D76" s="87"/>
      <c r="E76" s="87"/>
      <c r="F76" s="87"/>
      <c r="G76" s="87"/>
      <c r="H76" s="87"/>
      <c r="I76" s="87"/>
      <c r="J76" s="88"/>
      <c r="K76" s="88"/>
      <c r="L76" s="88"/>
      <c r="M76" s="89"/>
      <c r="N76" s="90">
        <f>SUM(N65:N75)</f>
        <v>157820</v>
      </c>
      <c r="O76" s="91"/>
    </row>
    <row r="77" spans="1:15" ht="15.95" customHeight="1" x14ac:dyDescent="0.15">
      <c r="A77" s="92" t="s">
        <v>21</v>
      </c>
      <c r="B77" s="93" t="s">
        <v>19</v>
      </c>
      <c r="C77" s="189" t="s">
        <v>22</v>
      </c>
      <c r="D77" s="180"/>
      <c r="E77" s="180"/>
      <c r="F77" s="180"/>
      <c r="G77" s="180"/>
      <c r="H77" s="180"/>
      <c r="I77" s="180"/>
      <c r="J77" s="93" t="s">
        <v>67</v>
      </c>
      <c r="K77" s="93" t="s">
        <v>24</v>
      </c>
      <c r="L77" s="94" t="s">
        <v>25</v>
      </c>
      <c r="M77" s="95" t="s">
        <v>26</v>
      </c>
      <c r="N77" s="93" t="s">
        <v>69</v>
      </c>
      <c r="O77" s="96" t="s">
        <v>28</v>
      </c>
    </row>
    <row r="78" spans="1:15" ht="15.95" customHeight="1" x14ac:dyDescent="0.15">
      <c r="A78" s="56" t="s">
        <v>135</v>
      </c>
      <c r="B78" s="57" t="s">
        <v>136</v>
      </c>
      <c r="C78" s="57"/>
      <c r="D78" s="57"/>
      <c r="E78" s="57"/>
      <c r="F78" s="57"/>
      <c r="G78" s="57"/>
      <c r="H78" s="57"/>
      <c r="I78" s="57"/>
      <c r="J78" s="58"/>
      <c r="K78" s="58"/>
      <c r="L78" s="58"/>
      <c r="M78" s="59"/>
      <c r="N78" s="57"/>
      <c r="O78" s="60"/>
    </row>
    <row r="79" spans="1:15" ht="15.95" customHeight="1" x14ac:dyDescent="0.15">
      <c r="A79" s="61" t="s">
        <v>137</v>
      </c>
      <c r="B79" s="127" t="s">
        <v>138</v>
      </c>
      <c r="C79" s="214"/>
      <c r="D79" s="215"/>
      <c r="E79" s="215"/>
      <c r="F79" s="215"/>
      <c r="G79" s="215"/>
      <c r="H79" s="215"/>
      <c r="I79" s="216"/>
      <c r="J79" s="66">
        <v>2</v>
      </c>
      <c r="K79" s="66">
        <v>2</v>
      </c>
      <c r="L79" s="67" t="s">
        <v>55</v>
      </c>
      <c r="M79" s="68">
        <v>500</v>
      </c>
      <c r="N79" s="69">
        <f>J79*K79*M79</f>
        <v>2000</v>
      </c>
      <c r="O79" s="70"/>
    </row>
    <row r="80" spans="1:15" ht="15.95" customHeight="1" x14ac:dyDescent="0.15">
      <c r="A80" s="71" t="s">
        <v>139</v>
      </c>
      <c r="B80" s="128" t="s">
        <v>140</v>
      </c>
      <c r="C80" s="199"/>
      <c r="D80" s="217"/>
      <c r="E80" s="217"/>
      <c r="F80" s="217"/>
      <c r="G80" s="217"/>
      <c r="H80" s="217"/>
      <c r="I80" s="200"/>
      <c r="J80" s="74"/>
      <c r="K80" s="74"/>
      <c r="L80" s="31" t="s">
        <v>55</v>
      </c>
      <c r="M80" s="32"/>
      <c r="N80" s="33">
        <f t="shared" ref="N80:N82" si="9">J80*K80*M80</f>
        <v>0</v>
      </c>
      <c r="O80" s="37"/>
    </row>
    <row r="81" spans="1:15" ht="15.95" customHeight="1" x14ac:dyDescent="0.15">
      <c r="A81" s="71" t="s">
        <v>141</v>
      </c>
      <c r="B81" s="128" t="s">
        <v>142</v>
      </c>
      <c r="C81" s="199"/>
      <c r="D81" s="217"/>
      <c r="E81" s="217"/>
      <c r="F81" s="217"/>
      <c r="G81" s="217"/>
      <c r="H81" s="217"/>
      <c r="I81" s="200"/>
      <c r="J81" s="74"/>
      <c r="K81" s="74"/>
      <c r="L81" s="31" t="s">
        <v>55</v>
      </c>
      <c r="M81" s="32"/>
      <c r="N81" s="33">
        <f t="shared" si="9"/>
        <v>0</v>
      </c>
      <c r="O81" s="37"/>
    </row>
    <row r="82" spans="1:15" ht="15.95" customHeight="1" x14ac:dyDescent="0.15">
      <c r="A82" s="129" t="s">
        <v>143</v>
      </c>
      <c r="B82" s="130" t="s">
        <v>144</v>
      </c>
      <c r="C82" s="218"/>
      <c r="D82" s="219"/>
      <c r="E82" s="219"/>
      <c r="F82" s="219"/>
      <c r="G82" s="219"/>
      <c r="H82" s="219"/>
      <c r="I82" s="220"/>
      <c r="J82" s="109">
        <v>1</v>
      </c>
      <c r="K82" s="109">
        <v>6</v>
      </c>
      <c r="L82" s="131" t="s">
        <v>55</v>
      </c>
      <c r="M82" s="119">
        <v>1200</v>
      </c>
      <c r="N82" s="120">
        <f t="shared" si="9"/>
        <v>7200</v>
      </c>
      <c r="O82" s="121" t="s">
        <v>145</v>
      </c>
    </row>
    <row r="83" spans="1:15" ht="15.95" customHeight="1" x14ac:dyDescent="0.15">
      <c r="A83" s="97" t="s">
        <v>66</v>
      </c>
      <c r="B83" s="98"/>
      <c r="C83" s="98"/>
      <c r="D83" s="98"/>
      <c r="E83" s="98"/>
      <c r="F83" s="98"/>
      <c r="G83" s="98"/>
      <c r="H83" s="98"/>
      <c r="I83" s="98"/>
      <c r="J83" s="99"/>
      <c r="K83" s="99"/>
      <c r="L83" s="99"/>
      <c r="M83" s="100"/>
      <c r="N83" s="132">
        <f>SUM(N79:N82)</f>
        <v>9200</v>
      </c>
      <c r="O83" s="101"/>
    </row>
    <row r="84" spans="1:15" ht="15.95" customHeight="1" x14ac:dyDescent="0.15">
      <c r="A84" s="133" t="s">
        <v>146</v>
      </c>
      <c r="B84" s="134"/>
      <c r="C84" s="134"/>
      <c r="D84" s="134"/>
      <c r="E84" s="134"/>
      <c r="F84" s="134"/>
      <c r="G84" s="134"/>
      <c r="H84" s="134"/>
      <c r="I84" s="134"/>
      <c r="J84" s="135"/>
      <c r="K84" s="135"/>
      <c r="L84" s="135"/>
      <c r="M84" s="136"/>
      <c r="N84" s="137">
        <f>SUM(N33,N41,N62,N76,N83)</f>
        <v>362770</v>
      </c>
      <c r="O84" s="138"/>
    </row>
    <row r="85" spans="1:15" ht="15.95" customHeight="1" x14ac:dyDescent="0.15">
      <c r="A85" s="92" t="s">
        <v>21</v>
      </c>
      <c r="B85" s="93" t="s">
        <v>19</v>
      </c>
      <c r="C85" s="189" t="s">
        <v>22</v>
      </c>
      <c r="D85" s="180"/>
      <c r="E85" s="180"/>
      <c r="F85" s="180"/>
      <c r="G85" s="180"/>
      <c r="H85" s="180"/>
      <c r="I85" s="180"/>
      <c r="J85" s="207" t="s">
        <v>23</v>
      </c>
      <c r="K85" s="189"/>
      <c r="L85" s="94" t="s">
        <v>25</v>
      </c>
      <c r="M85" s="95" t="s">
        <v>26</v>
      </c>
      <c r="N85" s="93" t="s">
        <v>69</v>
      </c>
      <c r="O85" s="96" t="s">
        <v>28</v>
      </c>
    </row>
    <row r="86" spans="1:15" ht="15.95" customHeight="1" x14ac:dyDescent="0.15">
      <c r="A86" s="139" t="s">
        <v>147</v>
      </c>
      <c r="B86" s="57" t="s">
        <v>148</v>
      </c>
      <c r="C86" s="57"/>
      <c r="D86" s="57"/>
      <c r="E86" s="57"/>
      <c r="F86" s="57"/>
      <c r="G86" s="57"/>
      <c r="H86" s="57"/>
      <c r="I86" s="57"/>
      <c r="J86" s="58"/>
      <c r="K86" s="58"/>
      <c r="L86" s="58"/>
      <c r="M86" s="59"/>
      <c r="N86" s="57"/>
      <c r="O86" s="60"/>
    </row>
    <row r="87" spans="1:15" ht="15.95" customHeight="1" x14ac:dyDescent="0.15">
      <c r="A87" s="140" t="s">
        <v>149</v>
      </c>
      <c r="B87" s="141" t="s">
        <v>148</v>
      </c>
      <c r="C87" s="221" t="s">
        <v>150</v>
      </c>
      <c r="D87" s="222"/>
      <c r="E87" s="222"/>
      <c r="F87" s="222"/>
      <c r="G87" s="222"/>
      <c r="H87" s="222"/>
      <c r="I87" s="223"/>
      <c r="J87" s="224">
        <f>N84</f>
        <v>362770</v>
      </c>
      <c r="K87" s="225"/>
      <c r="L87" s="142"/>
      <c r="M87" s="143">
        <v>0.08</v>
      </c>
      <c r="N87" s="144">
        <f>J87*M87</f>
        <v>29021.600000000002</v>
      </c>
      <c r="O87" s="145"/>
    </row>
    <row r="88" spans="1:15" ht="15.95" customHeight="1" x14ac:dyDescent="0.15">
      <c r="A88" s="146" t="s">
        <v>66</v>
      </c>
      <c r="B88" s="147"/>
      <c r="C88" s="147"/>
      <c r="D88" s="147"/>
      <c r="E88" s="147"/>
      <c r="F88" s="147"/>
      <c r="G88" s="147"/>
      <c r="H88" s="147"/>
      <c r="I88" s="147"/>
      <c r="J88" s="148"/>
      <c r="K88" s="148"/>
      <c r="L88" s="148"/>
      <c r="M88" s="149"/>
      <c r="N88" s="150">
        <f>SUM(N87:N87)</f>
        <v>29021.600000000002</v>
      </c>
      <c r="O88" s="151"/>
    </row>
    <row r="89" spans="1:15" ht="15.95" customHeight="1" x14ac:dyDescent="0.15">
      <c r="A89" s="92" t="s">
        <v>21</v>
      </c>
      <c r="B89" s="93" t="s">
        <v>19</v>
      </c>
      <c r="C89" s="189" t="s">
        <v>22</v>
      </c>
      <c r="D89" s="180"/>
      <c r="E89" s="180"/>
      <c r="F89" s="180"/>
      <c r="G89" s="180"/>
      <c r="H89" s="180"/>
      <c r="I89" s="180"/>
      <c r="J89" s="93" t="s">
        <v>67</v>
      </c>
      <c r="K89" s="93" t="s">
        <v>24</v>
      </c>
      <c r="L89" s="94" t="s">
        <v>25</v>
      </c>
      <c r="M89" s="95" t="s">
        <v>26</v>
      </c>
      <c r="N89" s="93" t="s">
        <v>69</v>
      </c>
      <c r="O89" s="96" t="s">
        <v>28</v>
      </c>
    </row>
    <row r="90" spans="1:15" ht="15.95" customHeight="1" x14ac:dyDescent="0.15">
      <c r="A90" s="139" t="s">
        <v>151</v>
      </c>
      <c r="B90" s="57" t="s">
        <v>152</v>
      </c>
      <c r="C90" s="57"/>
      <c r="D90" s="57"/>
      <c r="E90" s="57"/>
      <c r="F90" s="57"/>
      <c r="G90" s="57"/>
      <c r="H90" s="57"/>
      <c r="I90" s="57"/>
      <c r="J90" s="58"/>
      <c r="K90" s="58"/>
      <c r="L90" s="58"/>
      <c r="M90" s="59"/>
      <c r="N90" s="57"/>
      <c r="O90" s="60"/>
    </row>
    <row r="91" spans="1:15" ht="15.95" customHeight="1" x14ac:dyDescent="0.15">
      <c r="A91" s="140" t="s">
        <v>153</v>
      </c>
      <c r="B91" s="141" t="s">
        <v>154</v>
      </c>
      <c r="C91" s="221" t="s">
        <v>155</v>
      </c>
      <c r="D91" s="222"/>
      <c r="E91" s="222"/>
      <c r="F91" s="222"/>
      <c r="G91" s="222"/>
      <c r="H91" s="222"/>
      <c r="I91" s="223"/>
      <c r="J91" s="152">
        <v>1</v>
      </c>
      <c r="K91" s="152">
        <v>5</v>
      </c>
      <c r="L91" s="142" t="s">
        <v>55</v>
      </c>
      <c r="M91" s="153">
        <v>1800</v>
      </c>
      <c r="N91" s="126">
        <f>J91*K91*M91</f>
        <v>9000</v>
      </c>
      <c r="O91" s="145" t="s">
        <v>202</v>
      </c>
    </row>
    <row r="92" spans="1:15" ht="15.95" customHeight="1" x14ac:dyDescent="0.15">
      <c r="A92" s="146" t="s">
        <v>66</v>
      </c>
      <c r="B92" s="147"/>
      <c r="C92" s="147"/>
      <c r="D92" s="147"/>
      <c r="E92" s="147"/>
      <c r="F92" s="147"/>
      <c r="G92" s="147"/>
      <c r="H92" s="147"/>
      <c r="I92" s="147"/>
      <c r="J92" s="148"/>
      <c r="K92" s="148"/>
      <c r="L92" s="148"/>
      <c r="M92" s="149"/>
      <c r="N92" s="154">
        <f>SUM(N91:N91)</f>
        <v>9000</v>
      </c>
      <c r="O92" s="151"/>
    </row>
    <row r="93" spans="1:15" ht="15.95" customHeight="1" x14ac:dyDescent="0.15">
      <c r="A93" s="92" t="s">
        <v>21</v>
      </c>
      <c r="B93" s="93" t="s">
        <v>19</v>
      </c>
      <c r="C93" s="207" t="s">
        <v>22</v>
      </c>
      <c r="D93" s="228"/>
      <c r="E93" s="228"/>
      <c r="F93" s="228"/>
      <c r="G93" s="189"/>
      <c r="H93" s="93" t="s">
        <v>156</v>
      </c>
      <c r="I93" s="93" t="s">
        <v>157</v>
      </c>
      <c r="J93" s="207" t="s">
        <v>67</v>
      </c>
      <c r="K93" s="189"/>
      <c r="L93" s="94" t="s">
        <v>25</v>
      </c>
      <c r="M93" s="95" t="s">
        <v>26</v>
      </c>
      <c r="N93" s="93" t="s">
        <v>69</v>
      </c>
      <c r="O93" s="96" t="s">
        <v>28</v>
      </c>
    </row>
    <row r="94" spans="1:15" ht="15.95" customHeight="1" x14ac:dyDescent="0.15">
      <c r="A94" s="56" t="s">
        <v>158</v>
      </c>
      <c r="B94" s="57" t="s">
        <v>159</v>
      </c>
      <c r="C94" s="57"/>
      <c r="D94" s="57"/>
      <c r="E94" s="57"/>
      <c r="F94" s="57"/>
      <c r="G94" s="57"/>
      <c r="H94" s="57"/>
      <c r="I94" s="57"/>
      <c r="J94" s="58"/>
      <c r="K94" s="58"/>
      <c r="L94" s="58"/>
      <c r="M94" s="59"/>
      <c r="N94" s="57"/>
      <c r="O94" s="60"/>
    </row>
    <row r="95" spans="1:15" ht="15.95" customHeight="1" x14ac:dyDescent="0.15">
      <c r="A95" s="155" t="s">
        <v>160</v>
      </c>
      <c r="B95" s="156" t="s">
        <v>161</v>
      </c>
      <c r="C95" s="229" t="s">
        <v>196</v>
      </c>
      <c r="D95" s="229"/>
      <c r="E95" s="229"/>
      <c r="F95" s="229"/>
      <c r="G95" s="229"/>
      <c r="H95" s="113" t="s">
        <v>162</v>
      </c>
      <c r="I95" s="113" t="s">
        <v>163</v>
      </c>
      <c r="J95" s="230">
        <v>10</v>
      </c>
      <c r="K95" s="230"/>
      <c r="L95" s="24" t="s">
        <v>164</v>
      </c>
      <c r="M95" s="115">
        <v>3000</v>
      </c>
      <c r="N95" s="116">
        <f>J95*M95</f>
        <v>30000</v>
      </c>
      <c r="O95" s="157" t="s">
        <v>165</v>
      </c>
    </row>
    <row r="96" spans="1:15" ht="15.95" customHeight="1" x14ac:dyDescent="0.15">
      <c r="A96" s="71" t="s">
        <v>166</v>
      </c>
      <c r="B96" s="128" t="s">
        <v>167</v>
      </c>
      <c r="C96" s="229" t="s">
        <v>196</v>
      </c>
      <c r="D96" s="229"/>
      <c r="E96" s="229"/>
      <c r="F96" s="229"/>
      <c r="G96" s="229"/>
      <c r="H96" s="73" t="s">
        <v>162</v>
      </c>
      <c r="I96" s="73" t="s">
        <v>163</v>
      </c>
      <c r="J96" s="231">
        <v>14</v>
      </c>
      <c r="K96" s="231"/>
      <c r="L96" s="31" t="s">
        <v>164</v>
      </c>
      <c r="M96" s="32">
        <v>3500</v>
      </c>
      <c r="N96" s="33">
        <f t="shared" ref="N96:N98" si="10">J96*M96</f>
        <v>49000</v>
      </c>
      <c r="O96" s="37" t="s">
        <v>200</v>
      </c>
    </row>
    <row r="97" spans="1:15" ht="15.95" customHeight="1" x14ac:dyDescent="0.15">
      <c r="A97" s="71" t="s">
        <v>168</v>
      </c>
      <c r="B97" s="128" t="s">
        <v>169</v>
      </c>
      <c r="C97" s="205" t="s">
        <v>196</v>
      </c>
      <c r="D97" s="205"/>
      <c r="E97" s="205"/>
      <c r="F97" s="205"/>
      <c r="G97" s="205"/>
      <c r="H97" s="73" t="s">
        <v>162</v>
      </c>
      <c r="I97" s="73" t="s">
        <v>163</v>
      </c>
      <c r="J97" s="213">
        <v>10</v>
      </c>
      <c r="K97" s="213"/>
      <c r="L97" s="31" t="s">
        <v>164</v>
      </c>
      <c r="M97" s="32">
        <v>3800</v>
      </c>
      <c r="N97" s="33">
        <f t="shared" si="10"/>
        <v>38000</v>
      </c>
      <c r="O97" s="37" t="s">
        <v>201</v>
      </c>
    </row>
    <row r="98" spans="1:15" ht="15.95" customHeight="1" x14ac:dyDescent="0.15">
      <c r="A98" s="71" t="s">
        <v>170</v>
      </c>
      <c r="B98" s="128" t="s">
        <v>171</v>
      </c>
      <c r="C98" s="205" t="s">
        <v>196</v>
      </c>
      <c r="D98" s="205"/>
      <c r="E98" s="205"/>
      <c r="F98" s="205"/>
      <c r="G98" s="205"/>
      <c r="H98" s="73"/>
      <c r="I98" s="73"/>
      <c r="J98" s="213"/>
      <c r="K98" s="213"/>
      <c r="L98" s="31" t="s">
        <v>164</v>
      </c>
      <c r="M98" s="32"/>
      <c r="N98" s="33">
        <f t="shared" si="10"/>
        <v>0</v>
      </c>
      <c r="O98" s="37"/>
    </row>
    <row r="99" spans="1:15" ht="15.95" customHeight="1" x14ac:dyDescent="0.15">
      <c r="A99" s="75"/>
      <c r="B99" s="158" t="s">
        <v>148</v>
      </c>
      <c r="C99" s="240" t="s">
        <v>172</v>
      </c>
      <c r="D99" s="240"/>
      <c r="E99" s="240"/>
      <c r="F99" s="240"/>
      <c r="G99" s="240"/>
      <c r="H99" s="240"/>
      <c r="I99" s="240"/>
      <c r="J99" s="240"/>
      <c r="K99" s="240"/>
      <c r="L99" s="240"/>
      <c r="M99" s="159">
        <v>0.03</v>
      </c>
      <c r="N99" s="84">
        <f>SUM(N95,N98)*M99</f>
        <v>900</v>
      </c>
      <c r="O99" s="85"/>
    </row>
    <row r="100" spans="1:15" ht="15.95" customHeight="1" x14ac:dyDescent="0.15">
      <c r="A100" s="146" t="s">
        <v>66</v>
      </c>
      <c r="B100" s="147"/>
      <c r="C100" s="147"/>
      <c r="D100" s="147"/>
      <c r="E100" s="147"/>
      <c r="F100" s="147"/>
      <c r="G100" s="147"/>
      <c r="H100" s="147"/>
      <c r="I100" s="147"/>
      <c r="J100" s="148"/>
      <c r="K100" s="148"/>
      <c r="L100" s="148"/>
      <c r="M100" s="149"/>
      <c r="N100" s="150">
        <f>SUM(N95:N99)</f>
        <v>117900</v>
      </c>
      <c r="O100" s="151"/>
    </row>
    <row r="101" spans="1:15" ht="15.95" customHeight="1" x14ac:dyDescent="0.15">
      <c r="A101" s="92" t="s">
        <v>21</v>
      </c>
      <c r="B101" s="93" t="s">
        <v>19</v>
      </c>
      <c r="C101" s="189" t="s">
        <v>22</v>
      </c>
      <c r="D101" s="180"/>
      <c r="E101" s="180"/>
      <c r="F101" s="180"/>
      <c r="G101" s="180"/>
      <c r="H101" s="180"/>
      <c r="I101" s="180"/>
      <c r="J101" s="207" t="s">
        <v>23</v>
      </c>
      <c r="K101" s="189"/>
      <c r="L101" s="94" t="s">
        <v>25</v>
      </c>
      <c r="M101" s="95" t="s">
        <v>26</v>
      </c>
      <c r="N101" s="93" t="s">
        <v>69</v>
      </c>
      <c r="O101" s="96" t="s">
        <v>28</v>
      </c>
    </row>
    <row r="102" spans="1:15" ht="15.95" customHeight="1" x14ac:dyDescent="0.15">
      <c r="A102" s="139" t="s">
        <v>173</v>
      </c>
      <c r="B102" s="57" t="s">
        <v>174</v>
      </c>
      <c r="C102" s="57"/>
      <c r="D102" s="57"/>
      <c r="E102" s="57"/>
      <c r="F102" s="57"/>
      <c r="G102" s="57"/>
      <c r="H102" s="57"/>
      <c r="I102" s="57"/>
      <c r="J102" s="58"/>
      <c r="K102" s="58"/>
      <c r="L102" s="58"/>
      <c r="M102" s="59"/>
      <c r="N102" s="57"/>
      <c r="O102" s="60"/>
    </row>
    <row r="103" spans="1:15" ht="15.95" customHeight="1" x14ac:dyDescent="0.15">
      <c r="A103" s="140" t="s">
        <v>175</v>
      </c>
      <c r="B103" s="141" t="s">
        <v>174</v>
      </c>
      <c r="C103" s="241"/>
      <c r="D103" s="242"/>
      <c r="E103" s="242"/>
      <c r="F103" s="242"/>
      <c r="G103" s="242"/>
      <c r="H103" s="242"/>
      <c r="I103" s="243"/>
      <c r="J103" s="244">
        <f>SUM(N84,N88,N92,N100)</f>
        <v>518691.6</v>
      </c>
      <c r="K103" s="245"/>
      <c r="L103" s="142"/>
      <c r="M103" s="143">
        <v>0.06</v>
      </c>
      <c r="N103" s="144">
        <f>J103*M103</f>
        <v>31121.495999999999</v>
      </c>
      <c r="O103" s="145"/>
    </row>
    <row r="104" spans="1:15" ht="15.95" customHeight="1" x14ac:dyDescent="0.15">
      <c r="A104" s="133" t="s">
        <v>66</v>
      </c>
      <c r="B104" s="134"/>
      <c r="C104" s="134"/>
      <c r="D104" s="134"/>
      <c r="E104" s="134"/>
      <c r="F104" s="134"/>
      <c r="G104" s="134"/>
      <c r="H104" s="134"/>
      <c r="I104" s="134"/>
      <c r="J104" s="135"/>
      <c r="K104" s="135"/>
      <c r="L104" s="135"/>
      <c r="M104" s="136"/>
      <c r="N104" s="137">
        <f>SUM(N103,J103)</f>
        <v>549813.09600000002</v>
      </c>
      <c r="O104" s="138"/>
    </row>
    <row r="105" spans="1:15" ht="15.95" customHeight="1" x14ac:dyDescent="0.15">
      <c r="A105" s="45"/>
      <c r="B105" s="46" t="s">
        <v>176</v>
      </c>
      <c r="C105" s="46"/>
      <c r="D105" s="46"/>
      <c r="E105" s="46"/>
      <c r="F105" s="46"/>
      <c r="G105" s="46"/>
      <c r="H105" s="46"/>
      <c r="I105" s="46"/>
      <c r="J105" s="47"/>
      <c r="K105" s="47"/>
      <c r="L105" s="47"/>
      <c r="M105" s="160"/>
      <c r="N105" s="161"/>
      <c r="O105" s="162"/>
    </row>
    <row r="106" spans="1:15" ht="15" customHeight="1" x14ac:dyDescent="0.15"/>
    <row r="107" spans="1:15" ht="15" customHeight="1" x14ac:dyDescent="0.15"/>
    <row r="108" spans="1:15" ht="15" customHeight="1" x14ac:dyDescent="0.15">
      <c r="A108" s="11" t="s">
        <v>186</v>
      </c>
    </row>
    <row r="109" spans="1:15" ht="15" customHeight="1" x14ac:dyDescent="0.15">
      <c r="A109" s="11" t="s">
        <v>187</v>
      </c>
    </row>
    <row r="110" spans="1:15" ht="15" customHeight="1" x14ac:dyDescent="0.15">
      <c r="A110" s="11" t="s">
        <v>188</v>
      </c>
    </row>
    <row r="111" spans="1:15" ht="15" customHeight="1" x14ac:dyDescent="0.15"/>
    <row r="112" spans="1:15" ht="15" customHeight="1" x14ac:dyDescent="0.15">
      <c r="A112" s="11" t="s">
        <v>197</v>
      </c>
    </row>
    <row r="113" spans="1:1" ht="15" customHeight="1" x14ac:dyDescent="0.15">
      <c r="A113" s="11" t="s">
        <v>198</v>
      </c>
    </row>
    <row r="114" spans="1:1" ht="15" customHeight="1" x14ac:dyDescent="0.15">
      <c r="A114" s="11" t="s">
        <v>199</v>
      </c>
    </row>
    <row r="115" spans="1:1" ht="15" customHeight="1" x14ac:dyDescent="0.15"/>
    <row r="116" spans="1:1" ht="15" customHeight="1" x14ac:dyDescent="0.15"/>
    <row r="117" spans="1:1" ht="15" customHeight="1" x14ac:dyDescent="0.15"/>
    <row r="118" spans="1:1" ht="15" customHeight="1" x14ac:dyDescent="0.15"/>
    <row r="119" spans="1:1" ht="15" customHeight="1" x14ac:dyDescent="0.15"/>
    <row r="120" spans="1:1" ht="15" customHeight="1" x14ac:dyDescent="0.15"/>
    <row r="121" spans="1:1" ht="15" customHeight="1" x14ac:dyDescent="0.15"/>
    <row r="122" spans="1:1" ht="15" customHeight="1" x14ac:dyDescent="0.15"/>
    <row r="123" spans="1:1" ht="15" customHeight="1" x14ac:dyDescent="0.15"/>
    <row r="124" spans="1:1" ht="15" customHeight="1" x14ac:dyDescent="0.15"/>
    <row r="125" spans="1:1" ht="15" customHeight="1" x14ac:dyDescent="0.15"/>
    <row r="126" spans="1:1" ht="15" customHeight="1" x14ac:dyDescent="0.15"/>
    <row r="127" spans="1:1" ht="15" customHeight="1" x14ac:dyDescent="0.15"/>
    <row r="128" spans="1:1" ht="15" customHeight="1" x14ac:dyDescent="0.15"/>
    <row r="129" spans="1:5" ht="15" customHeight="1" x14ac:dyDescent="0.15">
      <c r="A129" s="163"/>
      <c r="B129" s="163"/>
      <c r="C129" s="163"/>
      <c r="D129" s="164"/>
      <c r="E129" s="165"/>
    </row>
    <row r="130" spans="1:5" ht="15" customHeight="1" x14ac:dyDescent="0.15">
      <c r="A130" s="163" t="s">
        <v>74</v>
      </c>
      <c r="B130" s="163" t="s">
        <v>177</v>
      </c>
      <c r="C130" s="163" t="s">
        <v>162</v>
      </c>
      <c r="D130" s="164" t="s">
        <v>163</v>
      </c>
      <c r="E130" s="165" t="s">
        <v>178</v>
      </c>
    </row>
    <row r="131" spans="1:5" ht="15" customHeight="1" x14ac:dyDescent="0.15">
      <c r="A131" s="163" t="s">
        <v>36</v>
      </c>
      <c r="B131" s="163" t="s">
        <v>179</v>
      </c>
      <c r="C131" s="163" t="s">
        <v>180</v>
      </c>
      <c r="D131" s="164" t="s">
        <v>181</v>
      </c>
      <c r="E131" s="165" t="s">
        <v>182</v>
      </c>
    </row>
    <row r="132" spans="1:5" ht="15" customHeight="1" x14ac:dyDescent="0.15">
      <c r="A132" s="163"/>
      <c r="B132" s="163" t="s">
        <v>183</v>
      </c>
      <c r="C132" s="163" t="s">
        <v>184</v>
      </c>
      <c r="D132" s="164"/>
      <c r="E132" s="165" t="s">
        <v>185</v>
      </c>
    </row>
    <row r="133" spans="1:5" ht="15" customHeight="1" x14ac:dyDescent="0.15">
      <c r="A133" s="163">
        <v>1</v>
      </c>
      <c r="B133" s="163"/>
    </row>
    <row r="134" spans="1:5" ht="15" customHeight="1" x14ac:dyDescent="0.15">
      <c r="A134" s="163">
        <f>A133+1</f>
        <v>2</v>
      </c>
      <c r="B134" s="163"/>
    </row>
    <row r="135" spans="1:5" ht="15" customHeight="1" x14ac:dyDescent="0.15">
      <c r="A135" s="163">
        <f t="shared" ref="A135:A163" si="11">A134+1</f>
        <v>3</v>
      </c>
      <c r="B135" s="163"/>
    </row>
    <row r="136" spans="1:5" ht="15" customHeight="1" x14ac:dyDescent="0.15">
      <c r="A136" s="163">
        <f t="shared" si="11"/>
        <v>4</v>
      </c>
      <c r="B136" s="163"/>
    </row>
    <row r="137" spans="1:5" ht="15" customHeight="1" x14ac:dyDescent="0.15">
      <c r="A137" s="163">
        <f t="shared" si="11"/>
        <v>5</v>
      </c>
      <c r="B137" s="163"/>
    </row>
    <row r="138" spans="1:5" ht="15" customHeight="1" x14ac:dyDescent="0.15">
      <c r="A138" s="163">
        <f t="shared" si="11"/>
        <v>6</v>
      </c>
      <c r="B138" s="163"/>
    </row>
    <row r="139" spans="1:5" ht="15" customHeight="1" x14ac:dyDescent="0.15">
      <c r="A139" s="163">
        <f t="shared" si="11"/>
        <v>7</v>
      </c>
      <c r="B139" s="163"/>
    </row>
    <row r="140" spans="1:5" ht="15" customHeight="1" x14ac:dyDescent="0.15">
      <c r="A140" s="163">
        <f t="shared" si="11"/>
        <v>8</v>
      </c>
      <c r="B140" s="163"/>
    </row>
    <row r="141" spans="1:5" ht="15" customHeight="1" x14ac:dyDescent="0.15">
      <c r="A141" s="163">
        <f t="shared" si="11"/>
        <v>9</v>
      </c>
      <c r="B141" s="163"/>
    </row>
    <row r="142" spans="1:5" ht="15" customHeight="1" x14ac:dyDescent="0.15">
      <c r="A142" s="163">
        <f t="shared" si="11"/>
        <v>10</v>
      </c>
      <c r="B142" s="163"/>
    </row>
    <row r="143" spans="1:5" ht="15" customHeight="1" x14ac:dyDescent="0.15">
      <c r="A143" s="163">
        <f t="shared" si="11"/>
        <v>11</v>
      </c>
      <c r="B143" s="163"/>
    </row>
    <row r="144" spans="1:5" ht="15" customHeight="1" x14ac:dyDescent="0.15">
      <c r="A144" s="163">
        <f t="shared" si="11"/>
        <v>12</v>
      </c>
      <c r="B144" s="163"/>
    </row>
    <row r="145" spans="1:2" ht="15" customHeight="1" x14ac:dyDescent="0.15">
      <c r="A145" s="163">
        <f t="shared" si="11"/>
        <v>13</v>
      </c>
      <c r="B145" s="163"/>
    </row>
    <row r="146" spans="1:2" ht="15" customHeight="1" x14ac:dyDescent="0.15">
      <c r="A146" s="163">
        <f t="shared" si="11"/>
        <v>14</v>
      </c>
      <c r="B146" s="163"/>
    </row>
    <row r="147" spans="1:2" ht="15" customHeight="1" x14ac:dyDescent="0.15">
      <c r="A147" s="163">
        <f t="shared" si="11"/>
        <v>15</v>
      </c>
      <c r="B147" s="163"/>
    </row>
    <row r="148" spans="1:2" ht="15" customHeight="1" x14ac:dyDescent="0.15">
      <c r="A148" s="163">
        <f t="shared" si="11"/>
        <v>16</v>
      </c>
      <c r="B148" s="163"/>
    </row>
    <row r="149" spans="1:2" ht="15" customHeight="1" x14ac:dyDescent="0.15">
      <c r="A149" s="163">
        <f t="shared" si="11"/>
        <v>17</v>
      </c>
      <c r="B149" s="163"/>
    </row>
    <row r="150" spans="1:2" ht="15" customHeight="1" x14ac:dyDescent="0.15">
      <c r="A150" s="163">
        <f t="shared" si="11"/>
        <v>18</v>
      </c>
      <c r="B150" s="163"/>
    </row>
    <row r="151" spans="1:2" ht="15" customHeight="1" x14ac:dyDescent="0.15">
      <c r="A151" s="163">
        <f t="shared" si="11"/>
        <v>19</v>
      </c>
      <c r="B151" s="163"/>
    </row>
    <row r="152" spans="1:2" ht="15" customHeight="1" x14ac:dyDescent="0.15">
      <c r="A152" s="163">
        <f t="shared" si="11"/>
        <v>20</v>
      </c>
      <c r="B152" s="163"/>
    </row>
    <row r="153" spans="1:2" ht="15" customHeight="1" x14ac:dyDescent="0.15">
      <c r="A153" s="163">
        <f t="shared" si="11"/>
        <v>21</v>
      </c>
      <c r="B153" s="163"/>
    </row>
    <row r="154" spans="1:2" ht="15" customHeight="1" x14ac:dyDescent="0.15">
      <c r="A154" s="163">
        <f t="shared" si="11"/>
        <v>22</v>
      </c>
      <c r="B154" s="163"/>
    </row>
    <row r="155" spans="1:2" ht="15" customHeight="1" x14ac:dyDescent="0.15">
      <c r="A155" s="163">
        <f t="shared" si="11"/>
        <v>23</v>
      </c>
      <c r="B155" s="163"/>
    </row>
    <row r="156" spans="1:2" ht="15" customHeight="1" x14ac:dyDescent="0.15">
      <c r="A156" s="163">
        <f t="shared" si="11"/>
        <v>24</v>
      </c>
      <c r="B156" s="163"/>
    </row>
    <row r="157" spans="1:2" ht="15" customHeight="1" x14ac:dyDescent="0.15">
      <c r="A157" s="163">
        <f t="shared" si="11"/>
        <v>25</v>
      </c>
      <c r="B157" s="163"/>
    </row>
    <row r="158" spans="1:2" ht="15" customHeight="1" x14ac:dyDescent="0.15">
      <c r="A158" s="163">
        <f t="shared" si="11"/>
        <v>26</v>
      </c>
      <c r="B158" s="163"/>
    </row>
    <row r="159" spans="1:2" ht="15" customHeight="1" x14ac:dyDescent="0.15">
      <c r="A159" s="163">
        <f t="shared" si="11"/>
        <v>27</v>
      </c>
      <c r="B159" s="163"/>
    </row>
    <row r="160" spans="1:2" ht="15" customHeight="1" x14ac:dyDescent="0.15">
      <c r="A160" s="163">
        <f t="shared" si="11"/>
        <v>28</v>
      </c>
      <c r="B160" s="163"/>
    </row>
    <row r="161" spans="1:2" ht="15" customHeight="1" x14ac:dyDescent="0.15">
      <c r="A161" s="163">
        <f t="shared" si="11"/>
        <v>29</v>
      </c>
      <c r="B161" s="163"/>
    </row>
    <row r="162" spans="1:2" ht="15" customHeight="1" x14ac:dyDescent="0.15">
      <c r="A162" s="163">
        <f t="shared" si="11"/>
        <v>30</v>
      </c>
      <c r="B162" s="163"/>
    </row>
    <row r="163" spans="1:2" ht="15" customHeight="1" x14ac:dyDescent="0.15">
      <c r="A163" s="163">
        <f t="shared" si="11"/>
        <v>31</v>
      </c>
      <c r="B163" s="163"/>
    </row>
    <row r="164" spans="1:2" ht="15" customHeight="1" x14ac:dyDescent="0.15"/>
    <row r="165" spans="1:2" ht="15" customHeight="1" x14ac:dyDescent="0.15"/>
    <row r="166" spans="1:2" ht="15" customHeight="1" x14ac:dyDescent="0.15"/>
    <row r="167" spans="1:2" ht="15" customHeight="1" x14ac:dyDescent="0.15"/>
    <row r="168" spans="1:2" ht="15" customHeight="1" x14ac:dyDescent="0.15"/>
    <row r="169" spans="1:2" ht="15" customHeight="1" x14ac:dyDescent="0.15"/>
    <row r="170" spans="1:2" ht="15" customHeight="1" x14ac:dyDescent="0.15"/>
    <row r="171" spans="1:2" ht="15" customHeight="1" x14ac:dyDescent="0.15"/>
    <row r="172" spans="1:2" ht="15" customHeight="1" x14ac:dyDescent="0.15"/>
    <row r="173" spans="1:2" ht="15" customHeight="1" x14ac:dyDescent="0.15"/>
    <row r="174" spans="1:2" ht="15" customHeight="1" x14ac:dyDescent="0.15"/>
    <row r="175" spans="1:2" ht="15" customHeight="1" x14ac:dyDescent="0.15"/>
    <row r="176" spans="1:2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</sheetData>
  <mergeCells count="120">
    <mergeCell ref="B59:B61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C89:I89"/>
    <mergeCell ref="C91:I91"/>
    <mergeCell ref="C93:G93"/>
    <mergeCell ref="J93:K93"/>
    <mergeCell ref="C95:G95"/>
    <mergeCell ref="J95:K95"/>
    <mergeCell ref="C96:G96"/>
    <mergeCell ref="J96:K96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66:I66"/>
    <mergeCell ref="J66:K66"/>
    <mergeCell ref="C67:I67"/>
    <mergeCell ref="J67:K67"/>
    <mergeCell ref="C68:I68"/>
    <mergeCell ref="C97:G97"/>
    <mergeCell ref="J97:K97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J68:K68"/>
    <mergeCell ref="C69:I69"/>
    <mergeCell ref="J69:K69"/>
    <mergeCell ref="C70:I70"/>
    <mergeCell ref="J70:K70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A4:B4"/>
    <mergeCell ref="C4:E4"/>
    <mergeCell ref="F4:G4"/>
    <mergeCell ref="L4:M4"/>
    <mergeCell ref="N4:O4"/>
    <mergeCell ref="B6:O6"/>
    <mergeCell ref="A7:L7"/>
    <mergeCell ref="M7:O7"/>
    <mergeCell ref="C8:I8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5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hyperlinks>
    <hyperlink ref="I4" r:id="rId1"/>
  </hyperlinks>
  <printOptions horizontalCentered="1"/>
  <pageMargins left="0.51180555555555596" right="0.51180555555555596" top="0.74791666666666701" bottom="0.55069444444444404" header="0.31458333333333299" footer="0.31458333333333299"/>
  <pageSetup paperSize="9" scale="80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曹园</cp:lastModifiedBy>
  <dcterms:created xsi:type="dcterms:W3CDTF">2018-04-28T07:36:19Z</dcterms:created>
  <dcterms:modified xsi:type="dcterms:W3CDTF">2018-05-03T06:36:31Z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1441764137</vt:i4>
  </property>
  <property fmtid="{D5CDD505-2E9C-101B-9397-08002B2CF9AE}" pid="3" name="_NewReviewCycle">
    <vt:lpwstr/>
  </property>
  <property fmtid="{D5CDD505-2E9C-101B-9397-08002B2CF9AE}" pid="4" name="_EmailSubject">
    <vt:lpwstr>安斯泰来【(OHBM2018)】-竞价获胜通知 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_ReviewingToolsShownOnce">
    <vt:lpwstr/>
  </property>
</Properties>
</file>