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andy Guo\2019年\2月\2月16-18日 济南\客户报价\"/>
    </mc:Choice>
  </mc:AlternateContent>
  <bookViews>
    <workbookView xWindow="0" yWindow="0" windowWidth="20265" windowHeight="6825"/>
  </bookViews>
  <sheets>
    <sheet name="会议预算报价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2" i="1" l="1"/>
  <c r="H47" i="1"/>
  <c r="H36" i="1"/>
  <c r="H27" i="1"/>
  <c r="H20" i="1"/>
  <c r="H14" i="1"/>
  <c r="H46" i="1" l="1"/>
  <c r="H45" i="1"/>
  <c r="H44" i="1"/>
  <c r="H35" i="1"/>
  <c r="H34" i="1"/>
  <c r="H26" i="1"/>
  <c r="H25" i="1"/>
  <c r="H24" i="1"/>
  <c r="H23" i="1"/>
  <c r="H19" i="1"/>
  <c r="H18" i="1"/>
  <c r="H17" i="1"/>
  <c r="H13" i="1"/>
  <c r="H11" i="1"/>
  <c r="H10" i="1"/>
  <c r="H12" i="1" l="1"/>
  <c r="H30" i="1" l="1"/>
  <c r="H31" i="1" s="1"/>
  <c r="H50" i="1"/>
  <c r="H51" i="1"/>
  <c r="H37" i="1" l="1"/>
  <c r="G40" i="1" s="1"/>
  <c r="H40" i="1" s="1"/>
  <c r="H41" i="1" l="1"/>
  <c r="G55" i="1" s="1"/>
  <c r="H55" i="1" s="1"/>
  <c r="H56" i="1" l="1"/>
  <c r="H57" i="1" s="1"/>
</calcChain>
</file>

<file path=xl/sharedStrings.xml><?xml version="1.0" encoding="utf-8"?>
<sst xmlns="http://schemas.openxmlformats.org/spreadsheetml/2006/main" count="211" uniqueCount="129">
  <si>
    <t>会议名称：</t>
    <phoneticPr fontId="7" type="noConversion"/>
  </si>
  <si>
    <t>素比伏北区高峰论坛</t>
    <phoneticPr fontId="4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</si>
  <si>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</si>
  <si>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</si>
  <si>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</si>
  <si>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</si>
  <si>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</si>
  <si>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</si>
  <si>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</si>
  <si>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</si>
  <si>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</si>
  <si>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</si>
  <si>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</si>
  <si>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</si>
  <si>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</si>
  <si>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</si>
  <si>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</si>
  <si>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</si>
  <si>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</si>
  <si>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</si>
  <si>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</si>
  <si>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</si>
  <si>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</si>
  <si>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</si>
  <si>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</si>
  <si>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</si>
  <si>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</si>
  <si>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A-1</t>
  </si>
  <si>
    <t>间/晚</t>
    <phoneticPr fontId="7" type="noConversion"/>
  </si>
  <si>
    <t>A-2</t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</si>
  <si>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</si>
  <si>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</si>
  <si>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</si>
  <si>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</si>
  <si>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</si>
  <si>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B-1</t>
  </si>
  <si>
    <t>晚餐</t>
    <phoneticPr fontId="4" type="noConversion"/>
  </si>
  <si>
    <t>人</t>
    <phoneticPr fontId="7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</si>
  <si>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</si>
  <si>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</si>
  <si>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</si>
  <si>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</si>
  <si>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C-1</t>
  </si>
  <si>
    <t>4座帕萨特或同级</t>
    <rPh sb="0" eb="5">
      <t>che xingyikai mei ruiwei zhu</t>
    </rPh>
    <phoneticPr fontId="7" type="noConversion"/>
  </si>
  <si>
    <t>辆/趟</t>
    <phoneticPr fontId="7" type="noConversion"/>
  </si>
  <si>
    <t>C-3</t>
  </si>
  <si>
    <t>接送机/接送站（始发地）</t>
    <phoneticPr fontId="7" type="noConversion"/>
  </si>
  <si>
    <t>D</t>
  </si>
  <si>
    <t>其他费用</t>
    <phoneticPr fontId="7" type="noConversion"/>
  </si>
  <si>
    <t>D-1</t>
  </si>
  <si>
    <t>人数</t>
  </si>
  <si>
    <t>天数</t>
  </si>
  <si>
    <t>E</t>
    <phoneticPr fontId="7" type="noConversion"/>
  </si>
  <si>
    <t>工作人员费用</t>
  </si>
  <si>
    <t>E-1</t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</si>
  <si>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</si>
  <si>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</si>
  <si>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</si>
  <si>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</si>
  <si>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</si>
  <si>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</si>
  <si>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</si>
  <si>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</si>
  <si>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</si>
  <si>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全陪工作人员费用</t>
    <phoneticPr fontId="7" type="noConversion"/>
  </si>
  <si>
    <t>H</t>
  </si>
  <si>
    <t>机票</t>
  </si>
  <si>
    <t>H-1</t>
  </si>
  <si>
    <t>经济舱机票</t>
    <phoneticPr fontId="4" type="noConversion"/>
  </si>
  <si>
    <t>外部参会客户由驻地到北京往返</t>
    <phoneticPr fontId="4" type="noConversion"/>
  </si>
  <si>
    <t>人/次</t>
  </si>
  <si>
    <t>H-2</t>
    <phoneticPr fontId="4" type="noConversion"/>
  </si>
  <si>
    <t>高铁费</t>
    <phoneticPr fontId="4" type="noConversion"/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</si>
  <si>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</si>
  <si>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</si>
  <si>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</si>
  <si>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</si>
  <si>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</si>
  <si>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会议预算表格</t>
    <phoneticPr fontId="4" type="noConversion"/>
  </si>
  <si>
    <t>普通大床房（2月16日-18日，共2晚）</t>
    <phoneticPr fontId="4" type="noConversion"/>
  </si>
  <si>
    <t>普通双床房（2月16日-18日，共2晚）</t>
    <phoneticPr fontId="4" type="noConversion"/>
  </si>
  <si>
    <t>外出用餐1次：2月16日</t>
    <phoneticPr fontId="4" type="noConversion"/>
  </si>
  <si>
    <t>B-3</t>
  </si>
  <si>
    <t>午餐</t>
    <phoneticPr fontId="3" type="noConversion"/>
  </si>
  <si>
    <t>晚餐</t>
    <phoneticPr fontId="3" type="noConversion"/>
  </si>
  <si>
    <t>酒店自助：2月17日</t>
    <phoneticPr fontId="3" type="noConversion"/>
  </si>
  <si>
    <t>酒店自助：2月17日</t>
    <phoneticPr fontId="3" type="noConversion"/>
  </si>
  <si>
    <t>康辉集团北京国际会议展览有限公司</t>
    <phoneticPr fontId="3" type="noConversion"/>
  </si>
  <si>
    <t>郭海燕 13810995220 / guohaiyan@cct.cn</t>
    <phoneticPr fontId="3" type="noConversion"/>
  </si>
  <si>
    <t>2019.2.11</t>
    <phoneticPr fontId="3" type="noConversion"/>
  </si>
  <si>
    <t>济南鲁能贵和洲际酒店</t>
    <phoneticPr fontId="4" type="noConversion"/>
  </si>
  <si>
    <t>2019/2/16-18</t>
    <phoneticPr fontId="3" type="noConversion"/>
  </si>
  <si>
    <t>济南鲁能贵和洲际酒店</t>
    <phoneticPr fontId="4" type="noConversion"/>
  </si>
  <si>
    <t>茶歇</t>
    <phoneticPr fontId="3" type="noConversion"/>
  </si>
  <si>
    <t>次/天</t>
    <phoneticPr fontId="3" type="noConversion"/>
  </si>
  <si>
    <t>A-3</t>
  </si>
  <si>
    <t>A-4</t>
  </si>
  <si>
    <t>人/次</t>
    <phoneticPr fontId="7" type="noConversion"/>
  </si>
  <si>
    <t>B-2</t>
  </si>
  <si>
    <t>C-2</t>
  </si>
  <si>
    <t xml:space="preserve">外出用餐 </t>
    <phoneticPr fontId="4" type="noConversion"/>
  </si>
  <si>
    <t>45座大巴</t>
    <phoneticPr fontId="4" type="noConversion"/>
  </si>
  <si>
    <t>辆/次</t>
    <phoneticPr fontId="7" type="noConversion"/>
  </si>
  <si>
    <r>
      <rPr>
        <sz val="9"/>
        <rFont val="宋体"/>
        <family val="3"/>
        <charset val="134"/>
      </rPr>
      <t>机场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人，济南西站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人，济南站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人</t>
    </r>
    <phoneticPr fontId="4" type="noConversion"/>
  </si>
  <si>
    <t>住宿</t>
    <phoneticPr fontId="7" type="noConversion"/>
  </si>
  <si>
    <t>北京-济南 火车票</t>
    <phoneticPr fontId="7" type="noConversion"/>
  </si>
  <si>
    <t>人/次</t>
    <phoneticPr fontId="7" type="noConversion"/>
  </si>
  <si>
    <t>G-2</t>
  </si>
  <si>
    <t>G-3</t>
  </si>
  <si>
    <t>劳务人员费</t>
    <phoneticPr fontId="4" type="noConversion"/>
  </si>
  <si>
    <t>小车</t>
    <phoneticPr fontId="4" type="noConversion"/>
  </si>
  <si>
    <t>GL8</t>
    <phoneticPr fontId="4" type="noConversion"/>
  </si>
  <si>
    <t>C-4</t>
  </si>
  <si>
    <t xml:space="preserve">接机/接站 </t>
    <phoneticPr fontId="4" type="noConversion"/>
  </si>
  <si>
    <t>E-2</t>
  </si>
  <si>
    <t>当地上会人员</t>
    <phoneticPr fontId="4" type="noConversion"/>
  </si>
  <si>
    <t>酒店工作人员</t>
    <phoneticPr fontId="4" type="noConversion"/>
  </si>
  <si>
    <t>预估金额，最终以实际发生为准</t>
    <phoneticPr fontId="4" type="noConversion"/>
  </si>
  <si>
    <t>含单早</t>
    <phoneticPr fontId="4" type="noConversion"/>
  </si>
  <si>
    <t>含双早</t>
    <phoneticPr fontId="4" type="noConversion"/>
  </si>
  <si>
    <t>4小时，50公里以内，超时每小时200元</t>
    <phoneticPr fontId="4" type="noConversion"/>
  </si>
  <si>
    <t>济南-接送机/接送站</t>
    <phoneticPr fontId="4" type="noConversion"/>
  </si>
  <si>
    <t>预估金额，最终以实际发生为准</t>
    <phoneticPr fontId="4" type="noConversion"/>
  </si>
  <si>
    <t>10小时工作  超时每小时100元</t>
    <phoneticPr fontId="4" type="noConversion"/>
  </si>
  <si>
    <t>会场 2月17日全天 425平米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</si>
  <si>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</si>
  <si>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服务费 10%</t>
    <phoneticPr fontId="7" type="noConversion"/>
  </si>
  <si>
    <t>税金 6%</t>
    <phoneticPr fontId="4" type="noConversion"/>
  </si>
  <si>
    <t>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</si>
</sst>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#,##0.0_ "/>
    <numFmt numFmtId="178" formatCode="#,##0.000_ "/>
  </numFmts>
  <fonts count="3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Arial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14" fontId="7" fillId="0" borderId="18" xfId="1" applyNumberFormat="1" applyFont="1" applyFill="1" applyBorder="1" applyAlignment="1">
      <alignment vertical="center"/>
    </xf>
    <xf numFmtId="0" fontId="7" fillId="0" borderId="17" xfId="1" applyFont="1" applyFill="1" applyBorder="1">
      <alignment vertical="center"/>
    </xf>
    <xf numFmtId="0" fontId="7" fillId="0" borderId="25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25" xfId="1" applyFont="1" applyFill="1" applyBorder="1">
      <alignment vertical="center"/>
    </xf>
    <xf numFmtId="0" fontId="21" fillId="5" borderId="26" xfId="1" applyFont="1" applyFill="1" applyBorder="1" applyAlignment="1">
      <alignment horizontal="center" vertical="center"/>
    </xf>
    <xf numFmtId="0" fontId="21" fillId="5" borderId="27" xfId="1" applyFont="1" applyFill="1" applyBorder="1" applyAlignment="1">
      <alignment horizontal="center" vertical="center"/>
    </xf>
    <xf numFmtId="0" fontId="22" fillId="5" borderId="28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center" vertical="center"/>
    </xf>
    <xf numFmtId="0" fontId="25" fillId="0" borderId="16" xfId="1" applyFont="1" applyFill="1" applyBorder="1">
      <alignment vertical="center"/>
    </xf>
    <xf numFmtId="0" fontId="16" fillId="6" borderId="34" xfId="1" applyFont="1" applyFill="1" applyBorder="1" applyAlignment="1">
      <alignment horizontal="left" vertical="center"/>
    </xf>
    <xf numFmtId="0" fontId="16" fillId="6" borderId="35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6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3" xfId="1" applyFont="1" applyFill="1" applyBorder="1">
      <alignment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4" fontId="16" fillId="6" borderId="17" xfId="1" applyNumberFormat="1" applyFont="1" applyFill="1" applyBorder="1">
      <alignment vertical="center"/>
    </xf>
    <xf numFmtId="0" fontId="7" fillId="6" borderId="25" xfId="1" applyFont="1" applyFill="1" applyBorder="1">
      <alignment vertical="center"/>
    </xf>
    <xf numFmtId="0" fontId="7" fillId="6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6" fillId="7" borderId="20" xfId="1" applyFont="1" applyFill="1" applyBorder="1" applyAlignment="1">
      <alignment vertical="center"/>
    </xf>
    <xf numFmtId="0" fontId="26" fillId="7" borderId="14" xfId="1" applyFont="1" applyFill="1" applyBorder="1" applyAlignment="1">
      <alignment vertical="center"/>
    </xf>
    <xf numFmtId="0" fontId="26" fillId="7" borderId="15" xfId="1" applyFont="1" applyFill="1" applyBorder="1" applyAlignment="1">
      <alignment vertical="center"/>
    </xf>
    <xf numFmtId="178" fontId="26" fillId="7" borderId="17" xfId="1" applyNumberFormat="1" applyFont="1" applyFill="1" applyBorder="1" applyAlignment="1">
      <alignment horizontal="right" vertical="center"/>
    </xf>
    <xf numFmtId="176" fontId="27" fillId="7" borderId="16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17" fillId="0" borderId="25" xfId="1" applyFont="1" applyBorder="1" applyAlignment="1">
      <alignment horizontal="left" vertical="center"/>
    </xf>
    <xf numFmtId="0" fontId="18" fillId="0" borderId="15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18" fillId="0" borderId="41" xfId="1" applyFont="1" applyFill="1" applyBorder="1" applyAlignment="1">
      <alignment horizontal="center" vertical="center"/>
    </xf>
    <xf numFmtId="0" fontId="18" fillId="0" borderId="42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 wrapText="1"/>
    </xf>
    <xf numFmtId="0" fontId="30" fillId="0" borderId="17" xfId="1" applyFont="1" applyFill="1" applyBorder="1" applyAlignment="1">
      <alignment horizontal="left" vertical="center"/>
    </xf>
    <xf numFmtId="0" fontId="7" fillId="0" borderId="17" xfId="1" applyFont="1" applyBorder="1">
      <alignment vertical="center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41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14" fontId="7" fillId="0" borderId="18" xfId="1" applyNumberFormat="1" applyFont="1" applyFill="1" applyBorder="1" applyAlignment="1">
      <alignment horizontal="left" vertical="center"/>
    </xf>
    <xf numFmtId="14" fontId="7" fillId="0" borderId="19" xfId="1" applyNumberFormat="1" applyFont="1" applyFill="1" applyBorder="1" applyAlignment="1">
      <alignment horizontal="left" vertical="center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37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0" fontId="22" fillId="5" borderId="24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6" fillId="0" borderId="31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28" fillId="0" borderId="38" xfId="1" applyFont="1" applyBorder="1" applyAlignment="1">
      <alignment horizontal="left" vertical="center"/>
    </xf>
    <xf numFmtId="0" fontId="29" fillId="0" borderId="39" xfId="1" applyFont="1" applyBorder="1" applyAlignment="1">
      <alignment horizontal="left" vertical="center"/>
    </xf>
    <xf numFmtId="0" fontId="29" fillId="0" borderId="40" xfId="1" applyFont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41" xfId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</cellXfs>
  <cellStyles count="2">
    <cellStyle name="常规" xfId="0" builtinId="0"/>
    <cellStyle name="常规_Sheet1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1"/>
  <sheetViews>
    <sheetView tabSelected="1" zoomScaleNormal="100" workbookViewId="0">
      <selection activeCell="A7" sqref="A7:F7"/>
    </sheetView>
  </sheetViews>
  <sheetFormatPr defaultColWidth="8.875" defaultRowHeight="20.25" customHeight="1"/>
  <cols>
    <col min="1" max="1" width="8.375" customWidth="1"/>
    <col min="2" max="2" width="26" customWidth="1"/>
    <col min="3" max="3" width="28" customWidth="1"/>
    <col min="5" max="5" width="8.875" customWidth="1"/>
    <col min="7" max="7" width="12.25" customWidth="1"/>
    <col min="8" max="8" width="15.375" customWidth="1"/>
    <col min="9" max="9" width="35.25" customWidth="1"/>
  </cols>
  <sheetData>
    <row r="1" spans="1:9" ht="42" customHeight="1">
      <c r="A1" s="77" t="s">
        <v>78</v>
      </c>
      <c r="B1" s="78"/>
      <c r="C1" s="78"/>
      <c r="D1" s="78"/>
      <c r="E1" s="78"/>
      <c r="F1" s="78"/>
      <c r="G1" s="78"/>
      <c r="H1" s="78"/>
      <c r="I1" s="78"/>
    </row>
    <row r="2" spans="1:9" ht="20.25" customHeight="1" thickBot="1">
      <c r="A2" s="1" t="s">
        <v>0</v>
      </c>
      <c r="B2" s="2" t="s">
        <v>1</v>
      </c>
      <c r="C2" s="3" t="s">
        <v>2</v>
      </c>
      <c r="D2" s="79" t="s">
        <v>90</v>
      </c>
      <c r="E2" s="79"/>
      <c r="F2" s="1" t="s">
        <v>3</v>
      </c>
      <c r="G2" s="4" t="s">
        <v>4</v>
      </c>
      <c r="H2" s="80" t="s">
        <v>87</v>
      </c>
      <c r="I2" s="80"/>
    </row>
    <row r="3" spans="1:9" ht="20.25" customHeight="1" thickBot="1">
      <c r="A3" s="4" t="s">
        <v>5</v>
      </c>
      <c r="B3" s="5" t="s">
        <v>6</v>
      </c>
      <c r="C3" s="4" t="s">
        <v>7</v>
      </c>
      <c r="D3" s="81">
        <v>80</v>
      </c>
      <c r="E3" s="81"/>
      <c r="F3" s="1" t="s">
        <v>8</v>
      </c>
      <c r="G3" s="4" t="s">
        <v>9</v>
      </c>
      <c r="H3" s="76" t="s">
        <v>88</v>
      </c>
      <c r="I3" s="76"/>
    </row>
    <row r="4" spans="1:9" ht="20.25" customHeight="1" thickBot="1">
      <c r="A4" s="4" t="s">
        <v>10</v>
      </c>
      <c r="B4" s="6" t="s">
        <v>91</v>
      </c>
      <c r="C4" s="1"/>
      <c r="F4" s="1" t="s">
        <v>11</v>
      </c>
      <c r="G4" s="4" t="s">
        <v>12</v>
      </c>
      <c r="H4" s="75" t="s">
        <v>89</v>
      </c>
      <c r="I4" s="76"/>
    </row>
    <row r="5" spans="1:9" ht="12" customHeight="1" thickBot="1">
      <c r="A5" s="85"/>
      <c r="B5" s="86"/>
      <c r="C5" s="86"/>
      <c r="D5" s="86"/>
      <c r="E5" s="86"/>
      <c r="F5" s="86"/>
      <c r="G5" s="86"/>
      <c r="H5" s="86"/>
      <c r="I5" s="86"/>
    </row>
    <row r="6" spans="1:9" ht="51" customHeight="1" thickTop="1" thickBot="1">
      <c r="A6" s="7" t="s">
        <v>13</v>
      </c>
      <c r="B6" s="87" t="s">
        <v>14</v>
      </c>
      <c r="C6" s="87"/>
      <c r="D6" s="87"/>
      <c r="E6" s="87"/>
      <c r="F6" s="87"/>
      <c r="G6" s="87"/>
      <c r="H6" s="88"/>
      <c r="I6" s="89"/>
    </row>
    <row r="7" spans="1:9" ht="20.25" customHeight="1" thickBot="1">
      <c r="A7" s="90" t="s">
        <v>15</v>
      </c>
      <c r="B7" s="91"/>
      <c r="C7" s="91"/>
      <c r="D7" s="91"/>
      <c r="E7" s="91"/>
      <c r="F7" s="91"/>
      <c r="G7" s="90" t="s">
        <v>16</v>
      </c>
      <c r="H7" s="91"/>
      <c r="I7" s="92"/>
    </row>
    <row r="8" spans="1:9" ht="20.25" customHeight="1">
      <c r="A8" s="8" t="s">
        <v>17</v>
      </c>
      <c r="B8" s="9" t="s">
        <v>18</v>
      </c>
      <c r="C8" s="9" t="s">
        <v>19</v>
      </c>
      <c r="D8" s="9" t="s">
        <v>20</v>
      </c>
      <c r="E8" s="9" t="s">
        <v>21</v>
      </c>
      <c r="F8" s="9" t="s">
        <v>22</v>
      </c>
      <c r="G8" s="9" t="s">
        <v>23</v>
      </c>
      <c r="H8" s="9" t="s">
        <v>24</v>
      </c>
      <c r="I8" s="10" t="s">
        <v>25</v>
      </c>
    </row>
    <row r="9" spans="1:9" s="13" customFormat="1" ht="20.100000000000001" customHeight="1">
      <c r="A9" s="11" t="s">
        <v>26</v>
      </c>
      <c r="B9" s="93"/>
      <c r="C9" s="94"/>
      <c r="D9" s="94"/>
      <c r="E9" s="94"/>
      <c r="F9" s="94"/>
      <c r="G9" s="94"/>
      <c r="H9" s="95"/>
      <c r="I9" s="12"/>
    </row>
    <row r="10" spans="1:9" s="13" customFormat="1" ht="20.100000000000001" customHeight="1">
      <c r="A10" s="14" t="s">
        <v>27</v>
      </c>
      <c r="B10" s="99" t="s">
        <v>92</v>
      </c>
      <c r="C10" s="15" t="s">
        <v>79</v>
      </c>
      <c r="D10" s="16">
        <v>20</v>
      </c>
      <c r="E10" s="16">
        <v>2</v>
      </c>
      <c r="F10" s="17" t="s">
        <v>28</v>
      </c>
      <c r="G10" s="18">
        <v>550</v>
      </c>
      <c r="H10" s="19">
        <f>D10*G10*E10</f>
        <v>22000</v>
      </c>
      <c r="I10" s="12" t="s">
        <v>118</v>
      </c>
    </row>
    <row r="11" spans="1:9" s="13" customFormat="1" ht="20.100000000000001" customHeight="1">
      <c r="A11" s="14" t="s">
        <v>29</v>
      </c>
      <c r="B11" s="100"/>
      <c r="C11" s="15" t="s">
        <v>80</v>
      </c>
      <c r="D11" s="16">
        <v>30</v>
      </c>
      <c r="E11" s="16">
        <v>2</v>
      </c>
      <c r="F11" s="17" t="s">
        <v>28</v>
      </c>
      <c r="G11" s="18">
        <v>550</v>
      </c>
      <c r="H11" s="19">
        <f>D11*G11*E11</f>
        <v>33000</v>
      </c>
      <c r="I11" s="12" t="s">
        <v>119</v>
      </c>
    </row>
    <row r="12" spans="1:9" s="13" customFormat="1" ht="20.100000000000001" customHeight="1">
      <c r="A12" s="14" t="s">
        <v>95</v>
      </c>
      <c r="B12" s="100"/>
      <c r="C12" s="15" t="s">
        <v>124</v>
      </c>
      <c r="D12" s="16"/>
      <c r="E12" s="16"/>
      <c r="F12" s="17" t="s">
        <v>94</v>
      </c>
      <c r="G12" s="18">
        <v>22000</v>
      </c>
      <c r="H12" s="19">
        <f>D12*G12*E12</f>
        <v>0</v>
      </c>
      <c r="I12" s="36"/>
    </row>
    <row r="13" spans="1:9" s="13" customFormat="1" ht="20.100000000000001" customHeight="1">
      <c r="A13" s="14" t="s">
        <v>96</v>
      </c>
      <c r="B13" s="101"/>
      <c r="C13" s="15" t="s">
        <v>93</v>
      </c>
      <c r="D13" s="16">
        <v>50</v>
      </c>
      <c r="E13" s="16">
        <v>2</v>
      </c>
      <c r="F13" s="32" t="s">
        <v>97</v>
      </c>
      <c r="G13" s="18">
        <v>58</v>
      </c>
      <c r="H13" s="19">
        <f>D13*G13*E13</f>
        <v>5800</v>
      </c>
      <c r="I13" s="36"/>
    </row>
    <row r="14" spans="1:9" ht="20.100000000000001" customHeight="1" thickBot="1">
      <c r="A14" s="82" t="s">
        <v>30</v>
      </c>
      <c r="B14" s="83"/>
      <c r="C14" s="83"/>
      <c r="D14" s="83"/>
      <c r="E14" s="83"/>
      <c r="F14" s="83"/>
      <c r="G14" s="83"/>
      <c r="H14" s="20">
        <f>SUM(H10:H13)</f>
        <v>60800</v>
      </c>
      <c r="I14" s="21"/>
    </row>
    <row r="15" spans="1:9" ht="20.100000000000001" customHeight="1">
      <c r="A15" s="22" t="s">
        <v>17</v>
      </c>
      <c r="B15" s="23" t="s">
        <v>18</v>
      </c>
      <c r="C15" s="23" t="s">
        <v>19</v>
      </c>
      <c r="D15" s="24" t="s">
        <v>20</v>
      </c>
      <c r="E15" s="25" t="s">
        <v>31</v>
      </c>
      <c r="F15" s="23" t="s">
        <v>22</v>
      </c>
      <c r="G15" s="23" t="s">
        <v>23</v>
      </c>
      <c r="H15" s="23" t="s">
        <v>32</v>
      </c>
      <c r="I15" s="26" t="s">
        <v>25</v>
      </c>
    </row>
    <row r="16" spans="1:9" ht="20.100000000000001" customHeight="1">
      <c r="A16" s="27" t="s">
        <v>33</v>
      </c>
      <c r="B16" s="96" t="s">
        <v>34</v>
      </c>
      <c r="C16" s="97"/>
      <c r="D16" s="97"/>
      <c r="E16" s="97"/>
      <c r="F16" s="97"/>
      <c r="G16" s="97"/>
      <c r="H16" s="98"/>
      <c r="I16" s="28"/>
    </row>
    <row r="17" spans="1:9" s="13" customFormat="1" ht="20.100000000000001" customHeight="1">
      <c r="A17" s="29" t="s">
        <v>35</v>
      </c>
      <c r="B17" s="30" t="s">
        <v>36</v>
      </c>
      <c r="C17" s="30" t="s">
        <v>81</v>
      </c>
      <c r="D17" s="14">
        <v>50</v>
      </c>
      <c r="E17" s="66">
        <v>1</v>
      </c>
      <c r="F17" s="32" t="s">
        <v>37</v>
      </c>
      <c r="G17" s="33">
        <v>300</v>
      </c>
      <c r="H17" s="19">
        <f>D17*G17*E17</f>
        <v>15000</v>
      </c>
      <c r="I17" s="12"/>
    </row>
    <row r="18" spans="1:9" s="13" customFormat="1" ht="20.100000000000001" customHeight="1">
      <c r="A18" s="29" t="s">
        <v>98</v>
      </c>
      <c r="B18" s="30" t="s">
        <v>83</v>
      </c>
      <c r="C18" s="30" t="s">
        <v>85</v>
      </c>
      <c r="D18" s="14">
        <v>80</v>
      </c>
      <c r="E18" s="66">
        <v>1</v>
      </c>
      <c r="F18" s="32" t="s">
        <v>37</v>
      </c>
      <c r="G18" s="33">
        <v>168</v>
      </c>
      <c r="H18" s="19">
        <f>D18*G18*E18</f>
        <v>13440</v>
      </c>
      <c r="I18" s="36"/>
    </row>
    <row r="19" spans="1:9" s="13" customFormat="1" ht="20.100000000000001" customHeight="1">
      <c r="A19" s="29" t="s">
        <v>82</v>
      </c>
      <c r="B19" s="67" t="s">
        <v>84</v>
      </c>
      <c r="C19" s="67" t="s">
        <v>86</v>
      </c>
      <c r="D19" s="69">
        <v>70</v>
      </c>
      <c r="E19" s="70">
        <v>1</v>
      </c>
      <c r="F19" s="32" t="s">
        <v>37</v>
      </c>
      <c r="G19" s="33">
        <v>178</v>
      </c>
      <c r="H19" s="19">
        <f>D19*G19*E19</f>
        <v>12460</v>
      </c>
      <c r="I19" s="68"/>
    </row>
    <row r="20" spans="1:9" ht="20.100000000000001" customHeight="1" thickBot="1">
      <c r="A20" s="82" t="s">
        <v>30</v>
      </c>
      <c r="B20" s="83"/>
      <c r="C20" s="83"/>
      <c r="D20" s="83"/>
      <c r="E20" s="83"/>
      <c r="F20" s="83"/>
      <c r="G20" s="84"/>
      <c r="H20" s="34">
        <f>SUM(H17:H19)</f>
        <v>40900</v>
      </c>
      <c r="I20" s="28"/>
    </row>
    <row r="21" spans="1:9" ht="20.100000000000001" customHeight="1">
      <c r="A21" s="22" t="s">
        <v>17</v>
      </c>
      <c r="B21" s="23" t="s">
        <v>18</v>
      </c>
      <c r="C21" s="23" t="s">
        <v>19</v>
      </c>
      <c r="D21" s="24" t="s">
        <v>38</v>
      </c>
      <c r="E21" s="24" t="s">
        <v>39</v>
      </c>
      <c r="F21" s="23" t="s">
        <v>22</v>
      </c>
      <c r="G21" s="23" t="s">
        <v>23</v>
      </c>
      <c r="H21" s="23" t="s">
        <v>125</v>
      </c>
      <c r="I21" s="26" t="s">
        <v>25</v>
      </c>
    </row>
    <row r="22" spans="1:9" ht="20.100000000000001" customHeight="1">
      <c r="A22" s="27" t="s">
        <v>40</v>
      </c>
      <c r="B22" s="96" t="s">
        <v>41</v>
      </c>
      <c r="C22" s="97"/>
      <c r="D22" s="97"/>
      <c r="E22" s="97"/>
      <c r="F22" s="97"/>
      <c r="G22" s="97"/>
      <c r="H22" s="98"/>
      <c r="I22" s="28"/>
    </row>
    <row r="23" spans="1:9" s="13" customFormat="1" ht="20.100000000000001" customHeight="1">
      <c r="A23" s="71" t="s">
        <v>42</v>
      </c>
      <c r="B23" s="35" t="s">
        <v>100</v>
      </c>
      <c r="C23" s="36" t="s">
        <v>101</v>
      </c>
      <c r="D23" s="14">
        <v>1</v>
      </c>
      <c r="E23" s="14">
        <v>1</v>
      </c>
      <c r="F23" s="32" t="s">
        <v>102</v>
      </c>
      <c r="G23" s="19">
        <v>1200</v>
      </c>
      <c r="H23" s="19">
        <f>D23*G23*E23</f>
        <v>1200</v>
      </c>
      <c r="I23" s="72" t="s">
        <v>120</v>
      </c>
    </row>
    <row r="24" spans="1:9" s="13" customFormat="1" ht="20.100000000000001" customHeight="1">
      <c r="A24" s="71" t="s">
        <v>99</v>
      </c>
      <c r="B24" s="102" t="s">
        <v>121</v>
      </c>
      <c r="C24" s="36" t="s">
        <v>110</v>
      </c>
      <c r="D24" s="14">
        <v>40</v>
      </c>
      <c r="E24" s="14">
        <v>2</v>
      </c>
      <c r="F24" s="32" t="s">
        <v>44</v>
      </c>
      <c r="G24" s="19">
        <v>280</v>
      </c>
      <c r="H24" s="19">
        <f>D24*G24*E24</f>
        <v>22400</v>
      </c>
      <c r="I24" s="72"/>
    </row>
    <row r="25" spans="1:9" s="13" customFormat="1" ht="20.100000000000001" customHeight="1">
      <c r="A25" s="71" t="s">
        <v>45</v>
      </c>
      <c r="B25" s="103"/>
      <c r="C25" s="36" t="s">
        <v>111</v>
      </c>
      <c r="D25" s="14"/>
      <c r="E25" s="14"/>
      <c r="F25" s="32" t="s">
        <v>44</v>
      </c>
      <c r="G25" s="19">
        <v>300</v>
      </c>
      <c r="H25" s="19">
        <f>D25*G25*E25</f>
        <v>0</v>
      </c>
      <c r="I25" s="72"/>
    </row>
    <row r="26" spans="1:9" s="13" customFormat="1" ht="20.100000000000001" customHeight="1">
      <c r="A26" s="71" t="s">
        <v>112</v>
      </c>
      <c r="B26" s="35" t="s">
        <v>46</v>
      </c>
      <c r="C26" s="36" t="s">
        <v>43</v>
      </c>
      <c r="D26" s="14">
        <v>40</v>
      </c>
      <c r="E26" s="14">
        <v>2</v>
      </c>
      <c r="F26" s="32" t="s">
        <v>44</v>
      </c>
      <c r="G26" s="19">
        <v>100</v>
      </c>
      <c r="H26" s="19">
        <f>D26*E26*G26</f>
        <v>8000</v>
      </c>
      <c r="I26" s="39" t="s">
        <v>122</v>
      </c>
    </row>
    <row r="27" spans="1:9" ht="20.100000000000001" customHeight="1" thickBot="1">
      <c r="A27" s="82" t="s">
        <v>30</v>
      </c>
      <c r="B27" s="83"/>
      <c r="C27" s="83"/>
      <c r="D27" s="83"/>
      <c r="E27" s="83"/>
      <c r="F27" s="83"/>
      <c r="G27" s="84"/>
      <c r="H27" s="34">
        <f>SUM(H23:H26)</f>
        <v>31600</v>
      </c>
      <c r="I27" s="28"/>
    </row>
    <row r="28" spans="1:9" ht="20.100000000000001" customHeight="1">
      <c r="A28" s="22" t="s">
        <v>17</v>
      </c>
      <c r="B28" s="23" t="s">
        <v>18</v>
      </c>
      <c r="C28" s="23" t="s">
        <v>19</v>
      </c>
      <c r="D28" s="108" t="s">
        <v>38</v>
      </c>
      <c r="E28" s="109"/>
      <c r="F28" s="23" t="s">
        <v>22</v>
      </c>
      <c r="G28" s="23" t="s">
        <v>23</v>
      </c>
      <c r="H28" s="23" t="s">
        <v>32</v>
      </c>
      <c r="I28" s="26" t="s">
        <v>25</v>
      </c>
    </row>
    <row r="29" spans="1:9" ht="20.100000000000001" customHeight="1">
      <c r="A29" s="27" t="s">
        <v>47</v>
      </c>
      <c r="B29" s="96" t="s">
        <v>48</v>
      </c>
      <c r="C29" s="97"/>
      <c r="D29" s="97"/>
      <c r="E29" s="97"/>
      <c r="F29" s="97"/>
      <c r="G29" s="97"/>
      <c r="H29" s="98"/>
      <c r="I29" s="37"/>
    </row>
    <row r="30" spans="1:9" s="13" customFormat="1" ht="20.100000000000001" customHeight="1">
      <c r="A30" s="38" t="s">
        <v>49</v>
      </c>
      <c r="B30" s="30"/>
      <c r="C30" s="39"/>
      <c r="D30" s="110"/>
      <c r="E30" s="111"/>
      <c r="F30" s="32" t="s">
        <v>37</v>
      </c>
      <c r="G30" s="31"/>
      <c r="H30" s="19">
        <f t="shared" ref="H30" si="0">D30*G30</f>
        <v>0</v>
      </c>
      <c r="I30" s="40"/>
    </row>
    <row r="31" spans="1:9" ht="20.100000000000001" customHeight="1" thickBot="1">
      <c r="A31" s="82" t="s">
        <v>30</v>
      </c>
      <c r="B31" s="83"/>
      <c r="C31" s="83"/>
      <c r="D31" s="83"/>
      <c r="E31" s="83"/>
      <c r="F31" s="83"/>
      <c r="G31" s="84"/>
      <c r="H31" s="34">
        <f>SUM(H30:H30)</f>
        <v>0</v>
      </c>
      <c r="I31" s="37"/>
    </row>
    <row r="32" spans="1:9" ht="20.25" customHeight="1" thickBot="1">
      <c r="A32" s="41" t="s">
        <v>17</v>
      </c>
      <c r="B32" s="42" t="s">
        <v>18</v>
      </c>
      <c r="C32" s="42" t="s">
        <v>19</v>
      </c>
      <c r="D32" s="43" t="s">
        <v>50</v>
      </c>
      <c r="E32" s="44" t="s">
        <v>51</v>
      </c>
      <c r="F32" s="42" t="s">
        <v>22</v>
      </c>
      <c r="G32" s="42" t="s">
        <v>23</v>
      </c>
      <c r="H32" s="42" t="s">
        <v>32</v>
      </c>
      <c r="I32" s="45" t="s">
        <v>25</v>
      </c>
    </row>
    <row r="33" spans="1:9" ht="20.25" customHeight="1">
      <c r="A33" s="27" t="s">
        <v>52</v>
      </c>
      <c r="B33" s="112" t="s">
        <v>53</v>
      </c>
      <c r="C33" s="112"/>
      <c r="D33" s="112"/>
      <c r="E33" s="112"/>
      <c r="F33" s="112"/>
      <c r="G33" s="112"/>
      <c r="H33" s="112"/>
      <c r="I33" s="113"/>
    </row>
    <row r="34" spans="1:9" s="13" customFormat="1" ht="20.25" customHeight="1">
      <c r="A34" s="14" t="s">
        <v>54</v>
      </c>
      <c r="B34" s="30" t="s">
        <v>113</v>
      </c>
      <c r="C34" s="73" t="s">
        <v>103</v>
      </c>
      <c r="D34" s="14">
        <v>2</v>
      </c>
      <c r="E34" s="14">
        <v>1</v>
      </c>
      <c r="F34" s="32" t="s">
        <v>55</v>
      </c>
      <c r="G34" s="19">
        <v>500</v>
      </c>
      <c r="H34" s="19">
        <f>D34*E34*G34</f>
        <v>1000</v>
      </c>
      <c r="I34" s="36" t="s">
        <v>123</v>
      </c>
    </row>
    <row r="35" spans="1:9" s="13" customFormat="1" ht="20.25" customHeight="1">
      <c r="A35" s="14" t="s">
        <v>114</v>
      </c>
      <c r="B35" s="30" t="s">
        <v>115</v>
      </c>
      <c r="C35" s="30" t="s">
        <v>116</v>
      </c>
      <c r="D35" s="14">
        <v>1</v>
      </c>
      <c r="E35" s="14">
        <v>3</v>
      </c>
      <c r="F35" s="32" t="s">
        <v>55</v>
      </c>
      <c r="G35" s="19">
        <v>500</v>
      </c>
      <c r="H35" s="19">
        <f>D35*E35*G35</f>
        <v>1500</v>
      </c>
      <c r="I35" s="36" t="s">
        <v>123</v>
      </c>
    </row>
    <row r="36" spans="1:9" ht="20.25" customHeight="1">
      <c r="A36" s="82" t="s">
        <v>30</v>
      </c>
      <c r="B36" s="83"/>
      <c r="C36" s="83"/>
      <c r="D36" s="83"/>
      <c r="E36" s="83"/>
      <c r="F36" s="83"/>
      <c r="G36" s="84"/>
      <c r="H36" s="34">
        <f>SUM(H34:H35)</f>
        <v>2500</v>
      </c>
      <c r="I36" s="74"/>
    </row>
    <row r="37" spans="1:9" ht="20.25" customHeight="1" thickBot="1">
      <c r="A37" s="47" t="s">
        <v>56</v>
      </c>
      <c r="B37" s="48"/>
      <c r="C37" s="48"/>
      <c r="D37" s="49"/>
      <c r="E37" s="49"/>
      <c r="F37" s="48"/>
      <c r="G37" s="50"/>
      <c r="H37" s="51">
        <f>H14+H20+H27+H31+H36</f>
        <v>135800</v>
      </c>
      <c r="I37" s="52"/>
    </row>
    <row r="38" spans="1:9" ht="20.25" customHeight="1">
      <c r="A38" s="22" t="s">
        <v>17</v>
      </c>
      <c r="B38" s="23" t="s">
        <v>18</v>
      </c>
      <c r="C38" s="23" t="s">
        <v>19</v>
      </c>
      <c r="D38" s="108" t="s">
        <v>38</v>
      </c>
      <c r="E38" s="109"/>
      <c r="F38" s="23" t="s">
        <v>22</v>
      </c>
      <c r="G38" s="23" t="s">
        <v>23</v>
      </c>
      <c r="H38" s="23" t="s">
        <v>32</v>
      </c>
      <c r="I38" s="26" t="s">
        <v>25</v>
      </c>
    </row>
    <row r="39" spans="1:9" ht="20.25" customHeight="1">
      <c r="A39" s="27" t="s">
        <v>57</v>
      </c>
      <c r="B39" s="96" t="s">
        <v>58</v>
      </c>
      <c r="C39" s="97"/>
      <c r="D39" s="97"/>
      <c r="E39" s="97"/>
      <c r="F39" s="97"/>
      <c r="G39" s="97"/>
      <c r="H39" s="97"/>
      <c r="I39" s="114"/>
    </row>
    <row r="40" spans="1:9" s="13" customFormat="1" ht="20.25" customHeight="1">
      <c r="A40" s="29" t="s">
        <v>59</v>
      </c>
      <c r="B40" s="36" t="s">
        <v>126</v>
      </c>
      <c r="C40" s="36"/>
      <c r="D40" s="115">
        <v>0.1</v>
      </c>
      <c r="E40" s="116"/>
      <c r="F40" s="53" t="s">
        <v>128</v>
      </c>
      <c r="G40" s="54">
        <f>H37</f>
        <v>135800</v>
      </c>
      <c r="H40" s="19">
        <f>D40*G40</f>
        <v>13580</v>
      </c>
      <c r="I40" s="12"/>
    </row>
    <row r="41" spans="1:9" ht="20.25" customHeight="1" thickBot="1">
      <c r="A41" s="104" t="s">
        <v>30</v>
      </c>
      <c r="B41" s="105"/>
      <c r="C41" s="105"/>
      <c r="D41" s="106"/>
      <c r="E41" s="106"/>
      <c r="F41" s="105"/>
      <c r="G41" s="107"/>
      <c r="H41" s="55">
        <f>SUM(H40:H40)</f>
        <v>13580</v>
      </c>
      <c r="I41" s="56"/>
    </row>
    <row r="42" spans="1:9" ht="20.25" customHeight="1">
      <c r="A42" s="22" t="s">
        <v>17</v>
      </c>
      <c r="B42" s="23" t="s">
        <v>18</v>
      </c>
      <c r="C42" s="23" t="s">
        <v>19</v>
      </c>
      <c r="D42" s="24" t="s">
        <v>20</v>
      </c>
      <c r="E42" s="24" t="s">
        <v>60</v>
      </c>
      <c r="F42" s="23" t="s">
        <v>22</v>
      </c>
      <c r="G42" s="23" t="s">
        <v>23</v>
      </c>
      <c r="H42" s="23" t="s">
        <v>32</v>
      </c>
      <c r="I42" s="26" t="s">
        <v>25</v>
      </c>
    </row>
    <row r="43" spans="1:9" ht="20.25" customHeight="1">
      <c r="A43" s="27" t="s">
        <v>61</v>
      </c>
      <c r="B43" s="96" t="s">
        <v>62</v>
      </c>
      <c r="C43" s="97"/>
      <c r="D43" s="97"/>
      <c r="E43" s="97"/>
      <c r="F43" s="97"/>
      <c r="G43" s="97"/>
      <c r="H43" s="97"/>
      <c r="I43" s="114"/>
    </row>
    <row r="44" spans="1:9" ht="20.25" customHeight="1">
      <c r="A44" s="29" t="s">
        <v>63</v>
      </c>
      <c r="B44" s="120" t="s">
        <v>64</v>
      </c>
      <c r="C44" s="36" t="s">
        <v>105</v>
      </c>
      <c r="D44" s="16">
        <v>1</v>
      </c>
      <c r="E44" s="16">
        <v>2</v>
      </c>
      <c r="F44" s="17" t="s">
        <v>106</v>
      </c>
      <c r="G44" s="54">
        <v>200</v>
      </c>
      <c r="H44" s="19">
        <f>D44*E44*G44</f>
        <v>400</v>
      </c>
      <c r="I44" s="65"/>
    </row>
    <row r="45" spans="1:9" ht="20.25" customHeight="1">
      <c r="A45" s="29" t="s">
        <v>107</v>
      </c>
      <c r="B45" s="121"/>
      <c r="C45" s="36" t="s">
        <v>104</v>
      </c>
      <c r="D45" s="16">
        <v>1</v>
      </c>
      <c r="E45" s="16">
        <v>2</v>
      </c>
      <c r="F45" s="17" t="s">
        <v>28</v>
      </c>
      <c r="G45" s="54">
        <v>550</v>
      </c>
      <c r="H45" s="19">
        <f>D45*E45*G45</f>
        <v>1100</v>
      </c>
      <c r="I45" s="65"/>
    </row>
    <row r="46" spans="1:9" s="13" customFormat="1" ht="20.25" customHeight="1">
      <c r="A46" s="29" t="s">
        <v>108</v>
      </c>
      <c r="B46" s="122"/>
      <c r="C46" s="36" t="s">
        <v>109</v>
      </c>
      <c r="D46" s="14">
        <v>1</v>
      </c>
      <c r="E46" s="14">
        <v>3</v>
      </c>
      <c r="F46" s="32" t="s">
        <v>55</v>
      </c>
      <c r="G46" s="54">
        <v>600</v>
      </c>
      <c r="H46" s="19">
        <f>D46*E46*G46</f>
        <v>1800</v>
      </c>
      <c r="I46" s="46"/>
    </row>
    <row r="47" spans="1:9" ht="20.25" customHeight="1" thickBot="1">
      <c r="A47" s="104" t="s">
        <v>30</v>
      </c>
      <c r="B47" s="105"/>
      <c r="C47" s="105"/>
      <c r="D47" s="105"/>
      <c r="E47" s="105"/>
      <c r="F47" s="105"/>
      <c r="G47" s="107"/>
      <c r="H47" s="55">
        <f>SUM(H44:H46)</f>
        <v>3300</v>
      </c>
      <c r="I47" s="57"/>
    </row>
    <row r="48" spans="1:9" ht="20.25" customHeight="1">
      <c r="A48" s="22" t="s">
        <v>17</v>
      </c>
      <c r="B48" s="23" t="s">
        <v>18</v>
      </c>
      <c r="C48" s="23" t="s">
        <v>19</v>
      </c>
      <c r="D48" s="108" t="s">
        <v>20</v>
      </c>
      <c r="E48" s="109"/>
      <c r="F48" s="23" t="s">
        <v>22</v>
      </c>
      <c r="G48" s="23" t="s">
        <v>23</v>
      </c>
      <c r="H48" s="23" t="s">
        <v>32</v>
      </c>
      <c r="I48" s="26" t="s">
        <v>25</v>
      </c>
    </row>
    <row r="49" spans="1:9" ht="20.25" customHeight="1">
      <c r="A49" s="27" t="s">
        <v>65</v>
      </c>
      <c r="B49" s="96" t="s">
        <v>66</v>
      </c>
      <c r="C49" s="97"/>
      <c r="D49" s="97"/>
      <c r="E49" s="97"/>
      <c r="F49" s="97"/>
      <c r="G49" s="97"/>
      <c r="H49" s="97"/>
      <c r="I49" s="114"/>
    </row>
    <row r="50" spans="1:9" s="13" customFormat="1" ht="20.25" customHeight="1">
      <c r="A50" s="29" t="s">
        <v>67</v>
      </c>
      <c r="B50" s="30" t="s">
        <v>68</v>
      </c>
      <c r="C50" s="30" t="s">
        <v>69</v>
      </c>
      <c r="D50" s="14">
        <v>19</v>
      </c>
      <c r="E50" s="14">
        <v>2</v>
      </c>
      <c r="F50" s="32" t="s">
        <v>70</v>
      </c>
      <c r="G50" s="54">
        <v>550</v>
      </c>
      <c r="H50" s="19">
        <f>D50*E50*G50</f>
        <v>20900</v>
      </c>
      <c r="I50" s="12" t="s">
        <v>117</v>
      </c>
    </row>
    <row r="51" spans="1:9" s="13" customFormat="1" ht="20.25" customHeight="1">
      <c r="A51" s="29" t="s">
        <v>71</v>
      </c>
      <c r="B51" s="30" t="s">
        <v>72</v>
      </c>
      <c r="C51" s="30" t="s">
        <v>69</v>
      </c>
      <c r="D51" s="14">
        <v>30</v>
      </c>
      <c r="E51" s="14">
        <v>2</v>
      </c>
      <c r="F51" s="32" t="s">
        <v>70</v>
      </c>
      <c r="G51" s="19">
        <v>200</v>
      </c>
      <c r="H51" s="19">
        <f t="shared" ref="H51" si="1">D51*E51*G51</f>
        <v>12000</v>
      </c>
      <c r="I51" s="12" t="s">
        <v>117</v>
      </c>
    </row>
    <row r="52" spans="1:9" ht="20.25" customHeight="1" thickBot="1">
      <c r="A52" s="104" t="s">
        <v>30</v>
      </c>
      <c r="B52" s="105"/>
      <c r="C52" s="105"/>
      <c r="D52" s="105"/>
      <c r="E52" s="105"/>
      <c r="F52" s="105"/>
      <c r="G52" s="107"/>
      <c r="H52" s="55">
        <f>SUM(H50:H51)</f>
        <v>32900</v>
      </c>
      <c r="I52" s="57"/>
    </row>
    <row r="53" spans="1:9" ht="20.25" customHeight="1">
      <c r="A53" s="22" t="s">
        <v>17</v>
      </c>
      <c r="B53" s="23" t="s">
        <v>18</v>
      </c>
      <c r="C53" s="23" t="s">
        <v>19</v>
      </c>
      <c r="D53" s="108" t="s">
        <v>38</v>
      </c>
      <c r="E53" s="109"/>
      <c r="F53" s="23" t="s">
        <v>22</v>
      </c>
      <c r="G53" s="23" t="s">
        <v>23</v>
      </c>
      <c r="H53" s="23" t="s">
        <v>32</v>
      </c>
      <c r="I53" s="26" t="s">
        <v>25</v>
      </c>
    </row>
    <row r="54" spans="1:9" ht="20.25" customHeight="1">
      <c r="A54" s="27" t="s">
        <v>73</v>
      </c>
      <c r="B54" s="96" t="s">
        <v>74</v>
      </c>
      <c r="C54" s="97"/>
      <c r="D54" s="97"/>
      <c r="E54" s="97"/>
      <c r="F54" s="97"/>
      <c r="G54" s="97"/>
      <c r="H54" s="97"/>
      <c r="I54" s="114"/>
    </row>
    <row r="55" spans="1:9" s="13" customFormat="1" ht="20.25" customHeight="1">
      <c r="A55" s="29" t="s">
        <v>75</v>
      </c>
      <c r="B55" s="36" t="s">
        <v>127</v>
      </c>
      <c r="C55" s="36"/>
      <c r="D55" s="115">
        <v>0.06</v>
      </c>
      <c r="E55" s="116"/>
      <c r="F55" s="53" t="s">
        <v>128</v>
      </c>
      <c r="G55" s="58">
        <f>H52+H47+H41+H37</f>
        <v>185580</v>
      </c>
      <c r="H55" s="19">
        <f>D55*G55</f>
        <v>11134.8</v>
      </c>
      <c r="I55" s="12"/>
    </row>
    <row r="56" spans="1:9" ht="20.25" customHeight="1">
      <c r="A56" s="104" t="s">
        <v>30</v>
      </c>
      <c r="B56" s="105"/>
      <c r="C56" s="105"/>
      <c r="D56" s="105"/>
      <c r="E56" s="105"/>
      <c r="F56" s="105"/>
      <c r="G56" s="107"/>
      <c r="H56" s="55">
        <f>SUM(H54:H55)</f>
        <v>11134.8</v>
      </c>
      <c r="I56" s="57"/>
    </row>
    <row r="57" spans="1:9" ht="20.25" customHeight="1">
      <c r="A57" s="59" t="s">
        <v>76</v>
      </c>
      <c r="B57" s="60"/>
      <c r="C57" s="60"/>
      <c r="D57" s="60"/>
      <c r="E57" s="60"/>
      <c r="F57" s="60"/>
      <c r="G57" s="61"/>
      <c r="H57" s="62">
        <f>H37+H41+H47+H52+H56</f>
        <v>196714.8</v>
      </c>
      <c r="I57" s="63"/>
    </row>
    <row r="58" spans="1:9" ht="20.25" customHeight="1" thickBot="1">
      <c r="A58" s="117" t="s">
        <v>77</v>
      </c>
      <c r="B58" s="118"/>
      <c r="C58" s="118"/>
      <c r="D58" s="118"/>
      <c r="E58" s="118"/>
      <c r="F58" s="118"/>
      <c r="G58" s="118"/>
      <c r="H58" s="118"/>
      <c r="I58" s="119"/>
    </row>
    <row r="61" spans="1:9" ht="20.25" customHeight="1">
      <c r="H61" s="64"/>
    </row>
  </sheetData>
  <mergeCells count="39">
    <mergeCell ref="B54:I54"/>
    <mergeCell ref="D55:E55"/>
    <mergeCell ref="A56:G56"/>
    <mergeCell ref="A58:I58"/>
    <mergeCell ref="B43:I43"/>
    <mergeCell ref="A47:G47"/>
    <mergeCell ref="D48:E48"/>
    <mergeCell ref="B49:I49"/>
    <mergeCell ref="A52:G52"/>
    <mergeCell ref="D53:E53"/>
    <mergeCell ref="B44:B46"/>
    <mergeCell ref="A41:G41"/>
    <mergeCell ref="D28:E28"/>
    <mergeCell ref="B29:H29"/>
    <mergeCell ref="D30:E30"/>
    <mergeCell ref="A31:G31"/>
    <mergeCell ref="B33:I33"/>
    <mergeCell ref="A36:G36"/>
    <mergeCell ref="D38:E38"/>
    <mergeCell ref="B39:I39"/>
    <mergeCell ref="D40:E40"/>
    <mergeCell ref="A27:G27"/>
    <mergeCell ref="A5:I5"/>
    <mergeCell ref="B6:I6"/>
    <mergeCell ref="A7:F7"/>
    <mergeCell ref="G7:I7"/>
    <mergeCell ref="B9:H9"/>
    <mergeCell ref="A14:G14"/>
    <mergeCell ref="B16:H16"/>
    <mergeCell ref="A20:G20"/>
    <mergeCell ref="B22:H22"/>
    <mergeCell ref="B10:B13"/>
    <mergeCell ref="B24:B25"/>
    <mergeCell ref="H4:I4"/>
    <mergeCell ref="A1:I1"/>
    <mergeCell ref="D2:E2"/>
    <mergeCell ref="H2:I2"/>
    <mergeCell ref="D3:E3"/>
    <mergeCell ref="H3:I3"/>
  </mergeCells>
  <phoneticPr fontId="4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think</cp:lastModifiedBy>
  <dcterms:created xsi:type="dcterms:W3CDTF">2019-01-02T10:17:58Z</dcterms:created>
  <dcterms:modified xsi:type="dcterms:W3CDTF">2019-02-09T17:05:58Z</dcterms:modified>
</cp:coreProperties>
</file>