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JPG" ContentType="image/.jp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activeTab="1"/>
  </bookViews>
  <sheets>
    <sheet name="L1 报价汇总" sheetId="23" r:id="rId1"/>
    <sheet name="L2-模块报价" sheetId="30" r:id="rId2"/>
    <sheet name="L3-明细条目报价" sheetId="33" r:id="rId3"/>
    <sheet name="机票" sheetId="40" r:id="rId4"/>
    <sheet name="火车票" sheetId="36" r:id="rId5"/>
  </sheets>
  <definedNames>
    <definedName name="_xlnm._FilterDatabase" localSheetId="3" hidden="1">机票!$B$8:$J$301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<sst xmlns="http://schemas.openxmlformats.org/spreadsheetml/2006/main" count="3202" uniqueCount="1313">
  <si>
    <t>报价说明：
1、“L3-明细条目”sheet为年度框架约定的基准价格，此sheet仅有"单价"格可编辑，其他区域均不可编辑，须将基准价格填入"单价"格中，价格必须为“绝对值”，不能填写区间值。
2、在“L2-模块报价”sheet，须在A列填入本次报价所需使用的“L3-明细条目”对应的【序号】，可自动带出“一级类别”、“二级类别”、“规格、型号等说明”、“具体说明”、“计价单位”、“单价（元）”，如需增加行数，可在加行后复制公式，以自动带出相关内容。
3、未在“L3-明细条目”中列明的项，则在“L2-模块报价”sheet，“模块3 据实结算”中手工填入“一级类别”、“二级类别”、“规格、型号等说明”、“具体说明”、“计价单位”、“单价（元）”等内容。
4、据实结算相关项，报价阶段填写预估金额，项目结束结算时按实际发生填写。</t>
  </si>
  <si>
    <t>序号</t>
  </si>
  <si>
    <t>模块</t>
  </si>
  <si>
    <t>计价单位</t>
  </si>
  <si>
    <t>单价（元）</t>
  </si>
  <si>
    <t>数量</t>
  </si>
  <si>
    <t>总价</t>
  </si>
  <si>
    <t>备注</t>
  </si>
  <si>
    <t>模块1</t>
  </si>
  <si>
    <t>地面交通</t>
  </si>
  <si>
    <t>项</t>
  </si>
  <si>
    <t>模块2</t>
  </si>
  <si>
    <t>物料（非据实）</t>
  </si>
  <si>
    <t>模块3</t>
  </si>
  <si>
    <t>人员服务</t>
  </si>
  <si>
    <t>模块4</t>
  </si>
  <si>
    <t>据实结算</t>
  </si>
  <si>
    <t>模块5</t>
  </si>
  <si>
    <t>服务费及税费</t>
  </si>
  <si>
    <t>房间专票抵扣</t>
  </si>
  <si>
    <t>合计</t>
  </si>
  <si>
    <t>优惠后（若有）</t>
  </si>
  <si>
    <t>报价分析</t>
  </si>
  <si>
    <t>报价项</t>
  </si>
  <si>
    <t>金额</t>
  </si>
  <si>
    <t>比例</t>
  </si>
  <si>
    <t>总金额a+b+c</t>
  </si>
  <si>
    <t>代垫付a</t>
  </si>
  <si>
    <t>项目报价b+c</t>
  </si>
  <si>
    <t>ratecard内覆盖项 b</t>
  </si>
  <si>
    <t>ratecard外覆盖项 c</t>
  </si>
  <si>
    <t>客户名称</t>
  </si>
  <si>
    <t>平台市场部</t>
  </si>
  <si>
    <t>业务联系人</t>
  </si>
  <si>
    <t>renzheng</t>
  </si>
  <si>
    <t>联系方式</t>
  </si>
  <si>
    <t>renzheng03@kuaishou.com</t>
  </si>
  <si>
    <t>项目名称</t>
  </si>
  <si>
    <t>快手2025年三农大会</t>
  </si>
  <si>
    <t>采购联系人</t>
  </si>
  <si>
    <t>潘舒悦</t>
  </si>
  <si>
    <t>项目日期</t>
  </si>
  <si>
    <t>2025/10/29-30</t>
  </si>
  <si>
    <t>接待人数</t>
  </si>
  <si>
    <t>目的地</t>
  </si>
  <si>
    <t>贵州·遵义</t>
  </si>
  <si>
    <t>报价时间</t>
  </si>
  <si>
    <t>项目经理</t>
  </si>
  <si>
    <t>仲岚</t>
  </si>
  <si>
    <t>邮箱地址</t>
  </si>
  <si>
    <t>zhonglan@cct.cn</t>
  </si>
  <si>
    <r>
      <rPr>
        <b/>
        <sz val="12"/>
        <color theme="1"/>
        <rFont val="微软雅黑"/>
        <charset val="134"/>
      </rPr>
      <t>报价说明：</t>
    </r>
    <r>
      <rPr>
        <sz val="12"/>
        <color theme="1"/>
        <rFont val="微软雅黑"/>
        <charset val="134"/>
      </rPr>
      <t xml:space="preserve">
1、“L3-明细条目”sheet为年度框架约定的基准价格，此sheet仅有"单价"格可编辑，其他区域均不可编辑，须将基准价格填入"单价"格中，价格必须为“绝对值”，不能填写区间值。
2、在“L2-模块报价”sheet，须在A列填入本次报价所需使用的“L3-明细条目”对应的【序号】，可自动带出“一级类别”、“二级类别”、“规格、型号等说明”、“具体说明”、“计价单位”、“单价（元）”，如需增加行数，可在加行后复制公式，以自动带出相关内容。
3、未在“L3-明细条目”中列明的项，则在“L2-模块报价”sheet，“模块3 据实结算”中手工填入“一级类别”、“二级类别”、“规格、型号等说明”、“具体说明”、“计价单位”、“单价（元）”。
4、据实结算相关项，报价阶段填写各明细条目的预估金额，项目结束结算时按实际发生填写。
5、方案准备时，请优先使用快手框架内条目</t>
    </r>
  </si>
  <si>
    <t>小计</t>
  </si>
  <si>
    <t>一级类别</t>
  </si>
  <si>
    <t>二级类别</t>
  </si>
  <si>
    <t>规格、型号等说明</t>
  </si>
  <si>
    <t>具体说明</t>
  </si>
  <si>
    <t>年框单价</t>
  </si>
  <si>
    <t>实际单价</t>
  </si>
  <si>
    <t>数量1</t>
  </si>
  <si>
    <t>数量2</t>
  </si>
  <si>
    <t>单次使用
1、包含8小时100公里</t>
  </si>
  <si>
    <t>别克GL8</t>
  </si>
  <si>
    <t>7座普通商务车
或等同档次</t>
  </si>
  <si>
    <t>车/趟</t>
  </si>
  <si>
    <t>金龙</t>
  </si>
  <si>
    <t>45座中巴
或等同档次</t>
  </si>
  <si>
    <t>丰田考斯特</t>
  </si>
  <si>
    <t>19-22座普通小巴
或等同档次</t>
  </si>
  <si>
    <t>车/天</t>
  </si>
  <si>
    <t>车辆超公里费</t>
  </si>
  <si>
    <t>每公里</t>
  </si>
  <si>
    <t>二级报价项</t>
  </si>
  <si>
    <t>三级报价项</t>
  </si>
  <si>
    <t>四级报价项</t>
  </si>
  <si>
    <t>单位</t>
  </si>
  <si>
    <t>KT板</t>
  </si>
  <si>
    <t>/</t>
  </si>
  <si>
    <t>接机牌、引领牌、手举牌</t>
  </si>
  <si>
    <t>m2</t>
  </si>
  <si>
    <t>车头牌</t>
  </si>
  <si>
    <t>A3塑封</t>
  </si>
  <si>
    <t>工作人员（非据实）</t>
  </si>
  <si>
    <t>10月10日-10月24日</t>
  </si>
  <si>
    <t>11人7天</t>
  </si>
  <si>
    <t>16人4天 5人3天</t>
  </si>
  <si>
    <t>3人5天</t>
  </si>
  <si>
    <t>贵州机场10天2人 新舟、茅台各1人1天</t>
  </si>
  <si>
    <t>遵义站1人2天</t>
  </si>
  <si>
    <t>1人5天 2人4天</t>
  </si>
  <si>
    <t>景区用餐317份 贵阳机场72份</t>
  </si>
  <si>
    <t>大交通</t>
  </si>
  <si>
    <t>各地往返贵阳/遵义</t>
  </si>
  <si>
    <t>经济舱（境内）</t>
  </si>
  <si>
    <t>项目/次</t>
  </si>
  <si>
    <t>其中嘉宾报销1135元</t>
  </si>
  <si>
    <t>各地往返贵阳/遵义 高铁二等座</t>
  </si>
  <si>
    <t>火车票</t>
  </si>
  <si>
    <t>酒店住宿</t>
  </si>
  <si>
    <t>暮山酒店</t>
  </si>
  <si>
    <t>豪华大床</t>
  </si>
  <si>
    <t>10月28日，嘉宾住宿房间，大床/双床,1晚</t>
  </si>
  <si>
    <t>小套房</t>
  </si>
  <si>
    <t>人/晚</t>
  </si>
  <si>
    <t>10月29日，30日嘉宾住宿房间，大床/双床,2晚</t>
  </si>
  <si>
    <t>黔书院</t>
  </si>
  <si>
    <t>高级大床</t>
  </si>
  <si>
    <t>酒店餐饮</t>
  </si>
  <si>
    <t>活动日</t>
  </si>
  <si>
    <t>自助午餐</t>
  </si>
  <si>
    <t>暮山酒店210人</t>
  </si>
  <si>
    <t>人/餐</t>
  </si>
  <si>
    <t>清真餐</t>
  </si>
  <si>
    <t>户外晚宴</t>
  </si>
  <si>
    <t>长桌宴</t>
  </si>
  <si>
    <t>酒坛</t>
  </si>
  <si>
    <t>个</t>
  </si>
  <si>
    <t>景区现场午餐——工作人员</t>
  </si>
  <si>
    <t>景区现场用餐60人</t>
  </si>
  <si>
    <t>VIP餐费</t>
  </si>
  <si>
    <t>喝茶</t>
  </si>
  <si>
    <t>简餐</t>
  </si>
  <si>
    <t>火腿三明治</t>
  </si>
  <si>
    <t>鸡肉三明治</t>
  </si>
  <si>
    <t>酒店场地</t>
  </si>
  <si>
    <t>酒店内会议室租金</t>
  </si>
  <si>
    <t>次</t>
  </si>
  <si>
    <t>采买物料</t>
  </si>
  <si>
    <t>定制纸巾</t>
  </si>
  <si>
    <t>项目/箱</t>
  </si>
  <si>
    <t>专业手柄（手举牌配套使用）</t>
  </si>
  <si>
    <t>定制雨伞</t>
  </si>
  <si>
    <t>件</t>
  </si>
  <si>
    <t>定制茶歇旗</t>
  </si>
  <si>
    <t>定制LOGO旗</t>
  </si>
  <si>
    <t>定制房卡套</t>
  </si>
  <si>
    <t>晚宴桌饰</t>
  </si>
  <si>
    <t>定制桌花</t>
  </si>
  <si>
    <t>定制餐券</t>
  </si>
  <si>
    <t>张</t>
  </si>
  <si>
    <t>全程快递费预估</t>
  </si>
  <si>
    <t>场</t>
  </si>
  <si>
    <t>应急药品</t>
  </si>
  <si>
    <t>防蚊水，药品  暖宝宝 晕车贴</t>
  </si>
  <si>
    <t>欢迎果盘</t>
  </si>
  <si>
    <t>机场特色欢迎</t>
  </si>
  <si>
    <t>欢迎人员</t>
  </si>
  <si>
    <t>人/次</t>
  </si>
  <si>
    <t>欢迎礼品</t>
  </si>
  <si>
    <t>红鸡蛋挂饰</t>
  </si>
  <si>
    <t>游客中心演绎</t>
  </si>
  <si>
    <t>景区演职人员</t>
  </si>
  <si>
    <t>其他</t>
  </si>
  <si>
    <t>高速费</t>
  </si>
  <si>
    <t>GL8贵阳接机/接站</t>
  </si>
  <si>
    <t>GL8遵义茅台机场接机</t>
  </si>
  <si>
    <t>GL8遵义新舟机场接机</t>
  </si>
  <si>
    <t>考斯特贵阳接机/接站</t>
  </si>
  <si>
    <t>中巴贵阳接机/接站</t>
  </si>
  <si>
    <t>景区摆渡车</t>
  </si>
  <si>
    <t>景区内摆渡车包车</t>
  </si>
  <si>
    <t>单价</t>
  </si>
  <si>
    <t>房间税费抵扣</t>
  </si>
  <si>
    <t>备注（参考列举项，同等级设备均可）</t>
  </si>
  <si>
    <t>单位（车次、公里）</t>
  </si>
  <si>
    <t>日产天籁</t>
  </si>
  <si>
    <t>5座普通小车或等同档次</t>
  </si>
  <si>
    <t>奥迪A6</t>
  </si>
  <si>
    <t>5座豪华小车或等同档次</t>
  </si>
  <si>
    <t>奔驰V系列商务车</t>
  </si>
  <si>
    <t>7座豪华商务车
或等同档次</t>
  </si>
  <si>
    <t>15座普通小巴
或等同档次</t>
  </si>
  <si>
    <t>15座豪华小巴
或等同档次</t>
  </si>
  <si>
    <t>19-22座豪华小巴
或等同档次</t>
  </si>
  <si>
    <t>33座中巴
或等同档次</t>
  </si>
  <si>
    <t>37座中巴
或等同档次</t>
  </si>
  <si>
    <t>53座中巴
或等同档次</t>
  </si>
  <si>
    <t>57座中巴
或等同档次</t>
  </si>
  <si>
    <t>包车
1、包含8小时100公里</t>
  </si>
  <si>
    <t>车次*天</t>
  </si>
  <si>
    <t>车辆超时间费</t>
  </si>
  <si>
    <t>每小时</t>
  </si>
  <si>
    <t>其它车辆费用</t>
  </si>
  <si>
    <t>机场VIP通道费用、高速费、停车费、油费、司机餐补&amp;住宿补贴
（不高于人员补助，凭证完整：凭证金额与补助金额取低值），据实结算</t>
  </si>
  <si>
    <t>发光手举牌</t>
  </si>
  <si>
    <t>发光款手举牌</t>
  </si>
  <si>
    <t>防疫物品</t>
  </si>
  <si>
    <t>含湿巾、口罩、免洗消毒液</t>
  </si>
  <si>
    <t>套</t>
  </si>
  <si>
    <t>车上用品</t>
  </si>
  <si>
    <t>水、纸巾、小食</t>
  </si>
  <si>
    <t>磁吸车贴</t>
  </si>
  <si>
    <t>车贴制作+人工工时+车辆工时+清洁费</t>
  </si>
  <si>
    <t>水牌</t>
  </si>
  <si>
    <t>签到台/指引</t>
  </si>
  <si>
    <t>3D设计费</t>
  </si>
  <si>
    <t>pcs</t>
  </si>
  <si>
    <t>平面设计费</t>
  </si>
  <si>
    <t>定制矿泉水</t>
  </si>
  <si>
    <t>瓶</t>
  </si>
  <si>
    <t>定制工作服</t>
  </si>
  <si>
    <t>道旗</t>
  </si>
  <si>
    <t>发光字</t>
  </si>
  <si>
    <t>延米</t>
  </si>
  <si>
    <t>亚克力字</t>
  </si>
  <si>
    <t>亚克力板</t>
  </si>
  <si>
    <t>木质搭建</t>
  </si>
  <si>
    <t>例如：接待处背板</t>
  </si>
  <si>
    <t>工作人员</t>
  </si>
  <si>
    <t>活动现场前期运营</t>
  </si>
  <si>
    <t>工作时长8小时、供应商自有人员</t>
  </si>
  <si>
    <t>中台核心工作组</t>
  </si>
  <si>
    <t>人/天</t>
  </si>
  <si>
    <t>活动现场执行人员</t>
  </si>
  <si>
    <t>VIP管家</t>
  </si>
  <si>
    <t>第三方统筹</t>
  </si>
  <si>
    <t>工作时长8小时、第三方外包人员</t>
  </si>
  <si>
    <t>机场工作人员-礼仪</t>
  </si>
  <si>
    <t>机场工作人员-安保</t>
  </si>
  <si>
    <t>机场工作人员-摄影</t>
  </si>
  <si>
    <t>机场工作人员-其他</t>
  </si>
  <si>
    <t>高铁站工作人员-礼仪</t>
  </si>
  <si>
    <t>高铁站工作人员-安保</t>
  </si>
  <si>
    <t>高铁站工作人员-摄影</t>
  </si>
  <si>
    <t>高铁站工作人员-其他</t>
  </si>
  <si>
    <t>酒店工作人员-礼仪</t>
  </si>
  <si>
    <t>酒店工作人员-安保</t>
  </si>
  <si>
    <t>酒店工作人员-摄影</t>
  </si>
  <si>
    <t>酒店工作人员-其他</t>
  </si>
  <si>
    <t>场馆工作人员-其他</t>
  </si>
  <si>
    <t>人员补助</t>
  </si>
  <si>
    <t>餐补</t>
  </si>
  <si>
    <t>每人每天80（仅供应商自有人员可以报）
凭证完整：凭证金额与补助金额取低值；</t>
  </si>
  <si>
    <t>大交通补助</t>
  </si>
  <si>
    <t>机票经济舱，高铁二等座，同时段需价格最低（仅供应商自有人员可以报）</t>
  </si>
  <si>
    <t>住宿补助</t>
  </si>
  <si>
    <t>同性双床350/天，不分城市（仅供应商自有人员可以报）
凭证完整：凭证金额与补助金额取低值；</t>
  </si>
  <si>
    <t>2人/天</t>
  </si>
  <si>
    <t>小交通补助（打车）</t>
  </si>
  <si>
    <t>30/天/人
凭证完整：凭证金额与补助金额取低值；</t>
  </si>
  <si>
    <t>天/人</t>
  </si>
  <si>
    <t>超时费</t>
  </si>
  <si>
    <t>50/小时
凭证完整：凭证金额与补助金额取低值；</t>
  </si>
  <si>
    <t>小时</t>
  </si>
  <si>
    <t>服务费</t>
  </si>
  <si>
    <t>填写百分比</t>
  </si>
  <si>
    <t>海外服务费</t>
  </si>
  <si>
    <t>如不涉及请忽略</t>
  </si>
  <si>
    <t>税费</t>
  </si>
  <si>
    <t>填写税率</t>
  </si>
  <si>
    <t>【机票应收款帐单】</t>
  </si>
  <si>
    <t>KMTA-260115-HZT730A</t>
  </si>
  <si>
    <t>erp操作人：KMTA-260115-HZT730A</t>
  </si>
  <si>
    <t>客人姓名</t>
  </si>
  <si>
    <t>记录号</t>
  </si>
  <si>
    <t>航班时刻</t>
  </si>
  <si>
    <t>出票价</t>
  </si>
  <si>
    <t>退票价</t>
  </si>
  <si>
    <t>票号</t>
  </si>
  <si>
    <t>出票系统</t>
  </si>
  <si>
    <t>行程单</t>
  </si>
  <si>
    <t>郭迪</t>
  </si>
  <si>
    <t>HYFPTN</t>
  </si>
  <si>
    <t xml:space="preserve">SC8037 S   TU28OCT  CGQKWE DK2   1310 1910  </t>
  </si>
  <si>
    <t xml:space="preserve">324-5081682537     </t>
  </si>
  <si>
    <t>310</t>
  </si>
  <si>
    <t>王丹</t>
  </si>
  <si>
    <t xml:space="preserve">324-5081682538     </t>
  </si>
  <si>
    <t>张婷</t>
  </si>
  <si>
    <t xml:space="preserve">JTH1RF     </t>
  </si>
  <si>
    <t xml:space="preserve">SC8037 S   TU28OCT  CGQKWE HK2   1310 1910 </t>
  </si>
  <si>
    <t>324-5081682598</t>
  </si>
  <si>
    <t>张药钟</t>
  </si>
  <si>
    <t>324-5081682599</t>
  </si>
  <si>
    <t xml:space="preserve">王小刚 </t>
  </si>
  <si>
    <t xml:space="preserve">HY4KL0 </t>
  </si>
  <si>
    <t xml:space="preserve">HU7360 E   TU28OCT  LHWKWE HK2   1545 1750  </t>
  </si>
  <si>
    <t>880-5081682620</t>
  </si>
  <si>
    <t>王银锁</t>
  </si>
  <si>
    <t>880-5081682621</t>
  </si>
  <si>
    <t>HY4KXJ</t>
  </si>
  <si>
    <t xml:space="preserve">HU7359 E   FR31OCT  KWELHW HK2   1100 1315 </t>
  </si>
  <si>
    <t>880-5081682623</t>
  </si>
  <si>
    <t>880-5081682624</t>
  </si>
  <si>
    <t xml:space="preserve">由兆硕 </t>
  </si>
  <si>
    <t xml:space="preserve">KFHZ6H </t>
  </si>
  <si>
    <t>SC8037 K   TU28OCT  TNAKWE HK1   1615 1910</t>
  </si>
  <si>
    <t xml:space="preserve">324-5081682680   </t>
  </si>
  <si>
    <t xml:space="preserve"> KFHZ9G</t>
  </si>
  <si>
    <t xml:space="preserve">SC8034 K   FR31OCT  KWETNA HK1   1320 1550   </t>
  </si>
  <si>
    <t>324-5081682682</t>
  </si>
  <si>
    <t xml:space="preserve">郑珊珊 </t>
  </si>
  <si>
    <t>HXWVNZ</t>
  </si>
  <si>
    <t xml:space="preserve">CZ8508 V   TU28OCT  NKGKWE HK2   1345 1625 </t>
  </si>
  <si>
    <t>784-5081682683</t>
  </si>
  <si>
    <t xml:space="preserve">仲浩明 </t>
  </si>
  <si>
    <t>784-5081682684</t>
  </si>
  <si>
    <t>王宁</t>
  </si>
  <si>
    <t xml:space="preserve"> JD5738</t>
  </si>
  <si>
    <t xml:space="preserve">HU7189 E   WE29OCT  PEKKWE HK2   0720 1055 </t>
  </si>
  <si>
    <t>880-5081682699</t>
  </si>
  <si>
    <t>张赛</t>
  </si>
  <si>
    <t>880-5081682700</t>
  </si>
  <si>
    <t xml:space="preserve">陈佳鑫 </t>
  </si>
  <si>
    <t>KVXZDD</t>
  </si>
  <si>
    <t xml:space="preserve"> HU7189 E   WE29OCT  PEKKWE HK2   0720 1055  </t>
  </si>
  <si>
    <t>880-5081682701</t>
  </si>
  <si>
    <t>李海潮</t>
  </si>
  <si>
    <t>880-5081682702</t>
  </si>
  <si>
    <t xml:space="preserve">边福力 </t>
  </si>
  <si>
    <t xml:space="preserve">JD57NT </t>
  </si>
  <si>
    <t xml:space="preserve">MU2351 R   TU28OCT  TYNKWE HK2   1135 1400 </t>
  </si>
  <si>
    <t>781-5081682705</t>
  </si>
  <si>
    <t>王艳英</t>
  </si>
  <si>
    <t>781-5081682706</t>
  </si>
  <si>
    <t xml:space="preserve"> KVXZKF  </t>
  </si>
  <si>
    <t xml:space="preserve">SC2319 K   FR31OCT  KWETYN HK2   1305 1515 </t>
  </si>
  <si>
    <t>324-5081682707</t>
  </si>
  <si>
    <t>324-5081682708</t>
  </si>
  <si>
    <t>蔺大伟</t>
  </si>
  <si>
    <t xml:space="preserve">JYG409 </t>
  </si>
  <si>
    <t xml:space="preserve">SC2320 K   WE29OCT  TYNKWE HK4   0935 1200  </t>
  </si>
  <si>
    <t>324-5081682770</t>
  </si>
  <si>
    <t>王旭东</t>
  </si>
  <si>
    <t>324-5081682771</t>
  </si>
  <si>
    <t>张钰洁</t>
  </si>
  <si>
    <t>324-5081682772</t>
  </si>
  <si>
    <t>张钰茹</t>
  </si>
  <si>
    <t>324-5081682773</t>
  </si>
  <si>
    <t>KT3M76</t>
  </si>
  <si>
    <t xml:space="preserve">SC2319 K   FR31OCT  KWETYN HK4   1305 1515 </t>
  </si>
  <si>
    <t>324-5081682774</t>
  </si>
  <si>
    <t>324-5081682775</t>
  </si>
  <si>
    <t>324-5081682776</t>
  </si>
  <si>
    <t xml:space="preserve">张钰茹 </t>
  </si>
  <si>
    <t>324-5081682777</t>
  </si>
  <si>
    <t xml:space="preserve">陈瑞雨 </t>
  </si>
  <si>
    <t xml:space="preserve">KT3MHX    </t>
  </si>
  <si>
    <t>SC8037 K   TU28OCT  TNAKWE HK2   1615 1910</t>
  </si>
  <si>
    <t>324-5081682763</t>
  </si>
  <si>
    <t>黄丹丹</t>
  </si>
  <si>
    <t>324-5081682764</t>
  </si>
  <si>
    <t>JYG4RX</t>
  </si>
  <si>
    <t>SC8034 K   FR31OCT  KWETNA HK2   1320 1550</t>
  </si>
  <si>
    <t>324-5081682766</t>
  </si>
  <si>
    <t>324-5081682767</t>
  </si>
  <si>
    <t>刘娟</t>
  </si>
  <si>
    <t>JNM2GW</t>
  </si>
  <si>
    <t xml:space="preserve">ZH9958 K   FR31OCT  KWESZX HK2   1245 1430 </t>
  </si>
  <si>
    <t xml:space="preserve">479-5081682817   </t>
  </si>
  <si>
    <t>杨道帅</t>
  </si>
  <si>
    <t xml:space="preserve">479-5081682818   </t>
  </si>
  <si>
    <t>王修治</t>
  </si>
  <si>
    <t xml:space="preserve">KQDY0G   </t>
  </si>
  <si>
    <t xml:space="preserve"> CZ6297 V   WE29OCT  CGOKWE HK1   0820 1050  </t>
  </si>
  <si>
    <t>784-5083694666</t>
  </si>
  <si>
    <t xml:space="preserve"> JYNT6C </t>
  </si>
  <si>
    <t xml:space="preserve">CZ6298 L   FR31OCT  KWECGO HK1   1205 1420 </t>
  </si>
  <si>
    <t>784-5083694667</t>
  </si>
  <si>
    <t xml:space="preserve">孙欣冉 </t>
  </si>
  <si>
    <t>HRLPT9</t>
  </si>
  <si>
    <t xml:space="preserve">SC8037 K   TU28OCT  TNAKWE HK4   1615 1910  </t>
  </si>
  <si>
    <t>324-5083694668</t>
  </si>
  <si>
    <t>孙欣怡</t>
  </si>
  <si>
    <t>324-5083694669</t>
  </si>
  <si>
    <t>孙兆刚</t>
  </si>
  <si>
    <t>324-5083694670</t>
  </si>
  <si>
    <t>吴晓</t>
  </si>
  <si>
    <t>324-5083694671</t>
  </si>
  <si>
    <t xml:space="preserve">JYNTY9 </t>
  </si>
  <si>
    <t xml:space="preserve">SC8032 K   FR31OCT  KWETNA HK4   1700 1925    </t>
  </si>
  <si>
    <t>324-5083694672</t>
  </si>
  <si>
    <t>324-5083694673</t>
  </si>
  <si>
    <t>324-5083694674</t>
  </si>
  <si>
    <t>324-5083694675</t>
  </si>
  <si>
    <t>董克飞</t>
  </si>
  <si>
    <t xml:space="preserve"> JMFP8M </t>
  </si>
  <si>
    <t xml:space="preserve">NS3225 Z   WE29OCT  SJWKWE HK3   0755 1050 </t>
  </si>
  <si>
    <t>836-5083694741</t>
  </si>
  <si>
    <t>董欣妍</t>
  </si>
  <si>
    <t>836-5083694742</t>
  </si>
  <si>
    <t>李小琴</t>
  </si>
  <si>
    <t>836-5083694743</t>
  </si>
  <si>
    <t xml:space="preserve"> HW9KNV </t>
  </si>
  <si>
    <t xml:space="preserve"> NS3226 V   SA01NOV  KWESJW DK3   1155 1430 </t>
  </si>
  <si>
    <t>836-5083694744</t>
  </si>
  <si>
    <t>836-5083694745</t>
  </si>
  <si>
    <t>836-5083694746</t>
  </si>
  <si>
    <t>NS3226 N   SU02NOV25KWESJW HK3   1155 1430</t>
  </si>
  <si>
    <t>836-6384085864</t>
  </si>
  <si>
    <t>836-6384085865</t>
  </si>
  <si>
    <t>836-6384085866</t>
  </si>
  <si>
    <t xml:space="preserve">苗晨曦 </t>
  </si>
  <si>
    <t xml:space="preserve">HV7NX5  </t>
  </si>
  <si>
    <t>CA2865 S   TU28OCT  TSNKWE HK2   1440 1755</t>
  </si>
  <si>
    <t>999-5083694785</t>
  </si>
  <si>
    <t>苗海东</t>
  </si>
  <si>
    <t>999-5083694786</t>
  </si>
  <si>
    <t xml:space="preserve">HV7P03  </t>
  </si>
  <si>
    <t>CA2866 L   FR31OCT  KWETSN HK2   1855 2155</t>
  </si>
  <si>
    <t>999-5083694787</t>
  </si>
  <si>
    <t>999-5083694788</t>
  </si>
  <si>
    <t>姜海发</t>
  </si>
  <si>
    <t xml:space="preserve">HV7QG3  </t>
  </si>
  <si>
    <t>ZH9763 K   TU28OCT  HRBKWE HK3   0920 1630</t>
  </si>
  <si>
    <t>479-5083694806</t>
  </si>
  <si>
    <t>宋君伟</t>
  </si>
  <si>
    <t>479-5083694807</t>
  </si>
  <si>
    <t>李洋</t>
  </si>
  <si>
    <t xml:space="preserve">KSRWTZ   </t>
  </si>
  <si>
    <t xml:space="preserve">HO1786 W   TU28OCT  CIFKWE HK4   1325 1925  </t>
  </si>
  <si>
    <t>018-5083694821</t>
  </si>
  <si>
    <t>殷大磊</t>
  </si>
  <si>
    <t>018-5083694822</t>
  </si>
  <si>
    <t>赵秀敏</t>
  </si>
  <si>
    <t>018-5083694823</t>
  </si>
  <si>
    <t xml:space="preserve">赵宇 </t>
  </si>
  <si>
    <t>018-5083694824</t>
  </si>
  <si>
    <t xml:space="preserve">JGTDYX  </t>
  </si>
  <si>
    <t xml:space="preserve">NS3226 T   FR31OCT  KWESJW HK4   1155 1430 </t>
  </si>
  <si>
    <t>836-5083694826</t>
  </si>
  <si>
    <t>836-5083694827</t>
  </si>
  <si>
    <t>836-5083694828</t>
  </si>
  <si>
    <t>836-5083694829</t>
  </si>
  <si>
    <t>李敏</t>
  </si>
  <si>
    <t xml:space="preserve"> JY7HLX </t>
  </si>
  <si>
    <t xml:space="preserve">HU7360 E   TU28OCT  LHWKWE HK2   1545 1750 </t>
  </si>
  <si>
    <t xml:space="preserve">880-5084142233  </t>
  </si>
  <si>
    <t>李婷婷</t>
  </si>
  <si>
    <t xml:space="preserve">880-5084142234  </t>
  </si>
  <si>
    <t>KW68RT</t>
  </si>
  <si>
    <t xml:space="preserve"> HU7359 E   FR31OCT  KWELHW HK2   1100 1315</t>
  </si>
  <si>
    <t xml:space="preserve">880-5084142235  </t>
  </si>
  <si>
    <t xml:space="preserve">880-5084142236  </t>
  </si>
  <si>
    <t>杨金焕</t>
  </si>
  <si>
    <t>HQX1LB</t>
  </si>
  <si>
    <t xml:space="preserve"> CZ6658 H1  TU28OCT  HEKPKX HK2   1220 1650  
CZ3654 Q1  TU28OCT  PKXKWE HK2   1900 2215 </t>
  </si>
  <si>
    <t xml:space="preserve">784-5084142237 </t>
  </si>
  <si>
    <t>俞良峰</t>
  </si>
  <si>
    <t xml:space="preserve">784-5084142238 </t>
  </si>
  <si>
    <t>董德升</t>
  </si>
  <si>
    <t xml:space="preserve">HRYGTY </t>
  </si>
  <si>
    <t xml:space="preserve">ZH9763 K   TU28OCT  HRBKWE HK2   0920 1630  </t>
  </si>
  <si>
    <t xml:space="preserve">479-5084142248  </t>
  </si>
  <si>
    <t>董心阳</t>
  </si>
  <si>
    <t xml:space="preserve">479-5084142249  </t>
  </si>
  <si>
    <t>庄青霖</t>
  </si>
  <si>
    <t>HY8M29</t>
  </si>
  <si>
    <t xml:space="preserve">SC4815 V   TU28OCT  TAOKWE HK1   1310 1635 </t>
  </si>
  <si>
    <t>324-5084142250</t>
  </si>
  <si>
    <t>JFJ0F5</t>
  </si>
  <si>
    <t xml:space="preserve">MU9942 S   FR31OCT  KWETAO HK1   1400 1655 </t>
  </si>
  <si>
    <t>781-5084142251</t>
  </si>
  <si>
    <t>齐琳</t>
  </si>
  <si>
    <t>KG9F5C</t>
  </si>
  <si>
    <t xml:space="preserve">SC2323 K   TU28OCT  SHEKWE HK1   1105 1710 </t>
  </si>
  <si>
    <t>324-5084142253</t>
  </si>
  <si>
    <t>KG9F7V</t>
  </si>
  <si>
    <t xml:space="preserve">SC2319 K   FR31OCT  KWESHE HK1   1305 1755  </t>
  </si>
  <si>
    <t>324-5084142254</t>
  </si>
  <si>
    <t>刘明</t>
  </si>
  <si>
    <t>KVGPHN</t>
  </si>
  <si>
    <t xml:space="preserve">CZ6170 V   TU28OCT  HRBKWE HK1   1515 2200  </t>
  </si>
  <si>
    <t>784-5084142276</t>
  </si>
  <si>
    <t>KEM8ZM</t>
  </si>
  <si>
    <t xml:space="preserve">CA8659 W   FR31OCT  PKXNDG HK1   1320 1515 </t>
  </si>
  <si>
    <t>999-5084142272</t>
  </si>
  <si>
    <t>姜春芝</t>
  </si>
  <si>
    <t xml:space="preserve">JYKJ39 </t>
  </si>
  <si>
    <t xml:space="preserve">CA8659 W   FR31OCT  PKXNDG HK2   1320 1515  </t>
  </si>
  <si>
    <t xml:space="preserve">999-5084142290 </t>
  </si>
  <si>
    <t>朱仰贤</t>
  </si>
  <si>
    <t xml:space="preserve">999-5084142291 </t>
  </si>
  <si>
    <t xml:space="preserve">KXJDQL  </t>
  </si>
  <si>
    <t xml:space="preserve">CZ6170 V   TU28OCT  HRBKWE HK2   1515 2200    </t>
  </si>
  <si>
    <t>784-5084142287</t>
  </si>
  <si>
    <t>784-5084142288</t>
  </si>
  <si>
    <t>周奇</t>
  </si>
  <si>
    <t xml:space="preserve">JZ5SCS </t>
  </si>
  <si>
    <t xml:space="preserve"> CZ6298 L   FR31OCT  KWECGO HK1   1205 1420 </t>
  </si>
  <si>
    <t>784-5084142283</t>
  </si>
  <si>
    <t>王爱秋</t>
  </si>
  <si>
    <t>JGYTTY</t>
  </si>
  <si>
    <t xml:space="preserve">SC2323 K   TU28OCT  SHEKWE HK2   1105 1710 </t>
  </si>
  <si>
    <t xml:space="preserve">324-5084142262 </t>
  </si>
  <si>
    <t>张喜臣</t>
  </si>
  <si>
    <t xml:space="preserve">324-5084142263 </t>
  </si>
  <si>
    <t xml:space="preserve"> JGYV4Q</t>
  </si>
  <si>
    <t>SC2319 K   FR31OCT  KWESHE HK2   1305 1755</t>
  </si>
  <si>
    <t xml:space="preserve">324-5084142264 </t>
  </si>
  <si>
    <t xml:space="preserve">324-5084142265 </t>
  </si>
  <si>
    <t>谢刚实</t>
  </si>
  <si>
    <t>HN9GHM</t>
  </si>
  <si>
    <t>CZ3932 Q1  TU28OCT  FUGCAN HK1   1120 1340  
CZ3618 Q1  TU28OCT  CANKWE HK1   1505 1645</t>
  </si>
  <si>
    <t>784-5084142356</t>
  </si>
  <si>
    <t>JMHM2V</t>
  </si>
  <si>
    <t xml:space="preserve">ZH9958 K   FR31OCT  KWESZX HK1   1245 1430  </t>
  </si>
  <si>
    <t xml:space="preserve">479-5084142357 </t>
  </si>
  <si>
    <t xml:space="preserve">HT5H64 </t>
  </si>
  <si>
    <t>CZ5273 Q   FR31OCT  SZXFUG HK1   1700 1915</t>
  </si>
  <si>
    <t>784-5084142358</t>
  </si>
  <si>
    <t>ZH9958 P   SU02NOV  KWESZX DK1   1245 1430</t>
  </si>
  <si>
    <t>479-5084941212</t>
  </si>
  <si>
    <t xml:space="preserve">CZ5273 Q   SU02NOV  SZXFUG DK1   1715 1930     </t>
  </si>
  <si>
    <t>784-5084941213</t>
  </si>
  <si>
    <t xml:space="preserve">韩秀花 </t>
  </si>
  <si>
    <t>KW50TF</t>
  </si>
  <si>
    <t>784-5084142439</t>
  </si>
  <si>
    <t xml:space="preserve">李军涛 </t>
  </si>
  <si>
    <t>784-5084142440</t>
  </si>
  <si>
    <t>谢舒月</t>
  </si>
  <si>
    <t>784-5084142441</t>
  </si>
  <si>
    <t>HT5J3X</t>
  </si>
  <si>
    <t>479-5084142442</t>
  </si>
  <si>
    <t>479-5084142443</t>
  </si>
  <si>
    <t>479-5084142444</t>
  </si>
  <si>
    <t>JMHNMH</t>
  </si>
  <si>
    <t>784-5084142445</t>
  </si>
  <si>
    <t>784-5084142446</t>
  </si>
  <si>
    <t>784-5084142447</t>
  </si>
  <si>
    <t>ZH9958 P   SU02NOV  KWESZX DK3   1245 1430</t>
  </si>
  <si>
    <t>479-5084941214</t>
  </si>
  <si>
    <t>479-5084941215</t>
  </si>
  <si>
    <t>479-5084941218</t>
  </si>
  <si>
    <t xml:space="preserve"> CZ5273 Q   SU02NOV  SZXFUG DK3   1715 1930 </t>
  </si>
  <si>
    <t>784-5084941219</t>
  </si>
  <si>
    <t>784-5084941220</t>
  </si>
  <si>
    <t>784-5084941221</t>
  </si>
  <si>
    <t>程世忠</t>
  </si>
  <si>
    <t>KW52C0</t>
  </si>
  <si>
    <t>CZ6394 E   TU28OCT  XNNKWE HK1   1630 1835</t>
  </si>
  <si>
    <t>784-5084142359</t>
  </si>
  <si>
    <t>JMHPGN</t>
  </si>
  <si>
    <t xml:space="preserve">CZ6393 E   FR31OCT  KWEXNN HK1   1325 1540 </t>
  </si>
  <si>
    <t>784-5084142360</t>
  </si>
  <si>
    <t>唐伟</t>
  </si>
  <si>
    <t xml:space="preserve">KW52XL  </t>
  </si>
  <si>
    <t xml:space="preserve">784-5084142361 </t>
  </si>
  <si>
    <t>HT5L1G</t>
  </si>
  <si>
    <t xml:space="preserve">784-5084142362 </t>
  </si>
  <si>
    <t>李宝伟</t>
  </si>
  <si>
    <t xml:space="preserve">KW53D5    </t>
  </si>
  <si>
    <t xml:space="preserve"> MU2598 V   TU28OCT  HRBWUH HK2   1455 1830 
MU2635 V   TU28OCT  WUHZYI HK2   1945 2135</t>
  </si>
  <si>
    <t>781-5084142371</t>
  </si>
  <si>
    <t>孟繁林</t>
  </si>
  <si>
    <t>781-5084142372</t>
  </si>
  <si>
    <t xml:space="preserve"> KG407Z  </t>
  </si>
  <si>
    <t xml:space="preserve"> GS7545 Q   WE05NOV  ZYISYX HK2   0930 1125</t>
  </si>
  <si>
    <t>826-5084142368</t>
  </si>
  <si>
    <t>826-5084142369</t>
  </si>
  <si>
    <t>褚艳丽</t>
  </si>
  <si>
    <t>KG41X8</t>
  </si>
  <si>
    <t>ZH9763 K   WE29OCT  HRBKWE HK1   0920 1630</t>
  </si>
  <si>
    <t>479-5084142375</t>
  </si>
  <si>
    <t>崔申</t>
  </si>
  <si>
    <t>JP8FCT</t>
  </si>
  <si>
    <t xml:space="preserve">CZ6297 Z   WE29OCT  CGOKWE HK4   0820 1050 </t>
  </si>
  <si>
    <t>784-5084142376</t>
  </si>
  <si>
    <t xml:space="preserve">刘娟 </t>
  </si>
  <si>
    <t>784-5084142377</t>
  </si>
  <si>
    <t xml:space="preserve">杨道帅 </t>
  </si>
  <si>
    <t>784-5084142378</t>
  </si>
  <si>
    <t>杨足</t>
  </si>
  <si>
    <t>784-5084142379</t>
  </si>
  <si>
    <t>HYKWFK</t>
  </si>
  <si>
    <t>CZ6298 A   FR31OCT  KWECGO HK2   1205 142</t>
  </si>
  <si>
    <t>784-5084142380</t>
  </si>
  <si>
    <t xml:space="preserve">JP8FJE </t>
  </si>
  <si>
    <t>784-5084142381</t>
  </si>
  <si>
    <t>苗青青</t>
  </si>
  <si>
    <t>HMRZ2Q</t>
  </si>
  <si>
    <t xml:space="preserve">SC2320 K   WE29OCT  TYNKWE HK2   0935 1200  </t>
  </si>
  <si>
    <t>324-5084142382</t>
  </si>
  <si>
    <t xml:space="preserve">张海娥 </t>
  </si>
  <si>
    <t>324-5084142383</t>
  </si>
  <si>
    <t>李雅男</t>
  </si>
  <si>
    <t>JP8G95</t>
  </si>
  <si>
    <t xml:space="preserve">CA2865 S   TU28OCT  TSNKWE HK2   1440 1755  </t>
  </si>
  <si>
    <t>999-5084142384</t>
  </si>
  <si>
    <t>张树强</t>
  </si>
  <si>
    <t>999-5084142385</t>
  </si>
  <si>
    <t xml:space="preserve"> KZE028</t>
  </si>
  <si>
    <t xml:space="preserve">  SC2319 K   FR31OCT  KWETYN HK2   1305 1515  </t>
  </si>
  <si>
    <t xml:space="preserve">324-5084142416 </t>
  </si>
  <si>
    <t xml:space="preserve">324-5084142417 </t>
  </si>
  <si>
    <t xml:space="preserve"> KZE18H </t>
  </si>
  <si>
    <t xml:space="preserve">CA2866 S   FR31OCT  KWETSN HK2   1855 2155 </t>
  </si>
  <si>
    <t>999-5084142414</t>
  </si>
  <si>
    <t>999-5084142415</t>
  </si>
  <si>
    <t>初学丽</t>
  </si>
  <si>
    <t>HE36Y1</t>
  </si>
  <si>
    <t>CA1692 Q   TU28OCT  JMUPEK HK2   0930 1155
CA1463 K   TU28OCT  PEKKWE HK2   1530 1850</t>
  </si>
  <si>
    <t xml:space="preserve">999-5084142450 </t>
  </si>
  <si>
    <t>郭利</t>
  </si>
  <si>
    <t xml:space="preserve">999-5084142451 </t>
  </si>
  <si>
    <t>宁方庆</t>
  </si>
  <si>
    <t xml:space="preserve"> JSHZ9X </t>
  </si>
  <si>
    <t>324-5084142455</t>
  </si>
  <si>
    <t>王祥</t>
  </si>
  <si>
    <t>324-5084142456</t>
  </si>
  <si>
    <t>张凤祥</t>
  </si>
  <si>
    <t xml:space="preserve">JMPB05 </t>
  </si>
  <si>
    <t>SC7925 S   MO27OCT  WUHKWE HK2   1630 1825</t>
  </si>
  <si>
    <t>324-5084142463</t>
  </si>
  <si>
    <t>张静</t>
  </si>
  <si>
    <t>324-5084142464</t>
  </si>
  <si>
    <t>郝春雨</t>
  </si>
  <si>
    <t>JMPBEL</t>
  </si>
  <si>
    <t xml:space="preserve">HO1786 E   MO27OCT  CIFKWE HK1   1325 1925 </t>
  </si>
  <si>
    <t xml:space="preserve">018-5084142465  </t>
  </si>
  <si>
    <t>王润钊</t>
  </si>
  <si>
    <t>JMPBK2</t>
  </si>
  <si>
    <t xml:space="preserve">NS3225  V WE29OCT  SJWKWE DK2   0755 1050  </t>
  </si>
  <si>
    <t>836-5084142466</t>
  </si>
  <si>
    <t>魏志潇</t>
  </si>
  <si>
    <t>836-5084142467</t>
  </si>
  <si>
    <t>李根</t>
  </si>
  <si>
    <t>KMEQ4M</t>
  </si>
  <si>
    <t xml:space="preserve">MF8447 R   WE29OCT  HGHKWE HK2   0810 1055 </t>
  </si>
  <si>
    <t>731-5084142468</t>
  </si>
  <si>
    <t>朱玉青</t>
  </si>
  <si>
    <t>731-5084142469</t>
  </si>
  <si>
    <t>陈相敏</t>
  </si>
  <si>
    <t>HT4Q7G</t>
  </si>
  <si>
    <t>SC8043 L   TU28OCT  DLCKWE DK2   1640 2145</t>
  </si>
  <si>
    <t>324-5084142470</t>
  </si>
  <si>
    <t>孙振成</t>
  </si>
  <si>
    <t>324-5084142471</t>
  </si>
  <si>
    <t xml:space="preserve"> JW74N7 </t>
  </si>
  <si>
    <t xml:space="preserve">FU6582 A   FR31OCT  KWETSN HK2   1700 1950 </t>
  </si>
  <si>
    <t>666-5084142505</t>
  </si>
  <si>
    <t>666-5084142506</t>
  </si>
  <si>
    <t xml:space="preserve">李泽良 </t>
  </si>
  <si>
    <t xml:space="preserve"> JG4YDX </t>
  </si>
  <si>
    <t xml:space="preserve">SC8044 L   FR31OCT  KWETNA HK1   1115 1340 </t>
  </si>
  <si>
    <t>324-5084142515</t>
  </si>
  <si>
    <t>王子鹏</t>
  </si>
  <si>
    <t>JG4YYF</t>
  </si>
  <si>
    <t xml:space="preserve">CZ6170 V   TU28OCT  HRBKWE HK1   1515 2200 </t>
  </si>
  <si>
    <t xml:space="preserve">784-5084142516 </t>
  </si>
  <si>
    <t xml:space="preserve">KNKQ46 </t>
  </si>
  <si>
    <t>CA8659 S   FR31OCT  PKXNDG HK1   1320 1515</t>
  </si>
  <si>
    <t>999-5084142517</t>
  </si>
  <si>
    <t>郭振兴</t>
  </si>
  <si>
    <t xml:space="preserve">JV79E6 </t>
  </si>
  <si>
    <t xml:space="preserve">CA4162 P   WE29OCT  PEKKWE HK2   1125 1500 </t>
  </si>
  <si>
    <t>999-5084941117</t>
  </si>
  <si>
    <t>刘少坤</t>
  </si>
  <si>
    <t>999-5084941118</t>
  </si>
  <si>
    <t>KMW5CC</t>
  </si>
  <si>
    <t xml:space="preserve">CA1462 S   FR31OCT  KWEPEK HK2   1120 1355 </t>
  </si>
  <si>
    <t xml:space="preserve">999-5084941119 </t>
  </si>
  <si>
    <t xml:space="preserve">999-5084941120 </t>
  </si>
  <si>
    <t>韩敬玉</t>
  </si>
  <si>
    <t>HMH9W0</t>
  </si>
  <si>
    <t>NS3225  V WE29OCT  SJWKWE DK1   0755 1050</t>
  </si>
  <si>
    <t>836-5084941121</t>
  </si>
  <si>
    <t>王艳章</t>
  </si>
  <si>
    <t>HMHB0Y</t>
  </si>
  <si>
    <t xml:space="preserve">SC8031  K WE29OCT  TNAKWE DK1   1235 1545 </t>
  </si>
  <si>
    <t>324-5084941106</t>
  </si>
  <si>
    <t>KMW61R</t>
  </si>
  <si>
    <t>SC8034 K   FR31OCT  KWETNA HK1   1320 1550</t>
  </si>
  <si>
    <t>324-5084941107</t>
  </si>
  <si>
    <t xml:space="preserve">张晓甜 </t>
  </si>
  <si>
    <t xml:space="preserve">HMHC46 </t>
  </si>
  <si>
    <t xml:space="preserve">9H8466 A   WE29OCT  HGHKWE HK1   1330 1620  </t>
  </si>
  <si>
    <t>856-5084941127</t>
  </si>
  <si>
    <t xml:space="preserve">JV7C8Q </t>
  </si>
  <si>
    <t xml:space="preserve"> MF8448 V   FR31OCT  KWEHGH HK1   1205 1415  </t>
  </si>
  <si>
    <t>731-5084941128</t>
  </si>
  <si>
    <t xml:space="preserve">付雅楠 </t>
  </si>
  <si>
    <t xml:space="preserve">HT32NW  </t>
  </si>
  <si>
    <t xml:space="preserve">SC8044 V   FR31OCT  KWETNA HK1   1115 1340 </t>
  </si>
  <si>
    <t>324-6384085568</t>
  </si>
  <si>
    <t xml:space="preserve">SC8038 K   FR31OCT  KWETNA HK1   0700 0925 </t>
  </si>
  <si>
    <t>324-5084941108</t>
  </si>
  <si>
    <t xml:space="preserve">付光亮 </t>
  </si>
  <si>
    <t xml:space="preserve">HM9D05 </t>
  </si>
  <si>
    <t>CA8527 L   WE29OCT  WNZKWE HK2   1550 1850</t>
  </si>
  <si>
    <t>999-5084941124</t>
  </si>
  <si>
    <t>胡操烦</t>
  </si>
  <si>
    <t>999-5084941125</t>
  </si>
  <si>
    <t>多昱瑾</t>
  </si>
  <si>
    <t>HM9EDD</t>
  </si>
  <si>
    <t>NS3225 V   WE29OCT  SJWKWE HK1   0755 1050</t>
  </si>
  <si>
    <t>836-5084941126</t>
  </si>
  <si>
    <t>袁绍博</t>
  </si>
  <si>
    <t xml:space="preserve"> JT4PP2</t>
  </si>
  <si>
    <t>SC2323 L   WE29OCT  CGOKWE HK2   1440 1710</t>
  </si>
  <si>
    <t>324-5084941129</t>
  </si>
  <si>
    <t>袁硕</t>
  </si>
  <si>
    <t>324-5084941130</t>
  </si>
  <si>
    <t>KGNFME</t>
  </si>
  <si>
    <t xml:space="preserve"> CZ6298 U   SA01NOV  KWECGO HK2   1205 1420  </t>
  </si>
  <si>
    <t>784-5084941131</t>
  </si>
  <si>
    <t>784-5084941132</t>
  </si>
  <si>
    <t xml:space="preserve">CZ6298 M   FR31OCT  KWECGO HK2   1205 1420  </t>
  </si>
  <si>
    <t>784-6384085676</t>
  </si>
  <si>
    <t>784-6384085677</t>
  </si>
  <si>
    <t xml:space="preserve">谢梓豪CHD </t>
  </si>
  <si>
    <t>KP7C2F</t>
  </si>
  <si>
    <t xml:space="preserve">CZ3932 V1  TU28OCT  FUGCAN HK1   1120 1340
CZ3618 V1  TU28OCT  CANKWE HK1   1505 1645 </t>
  </si>
  <si>
    <t>784-5088509532</t>
  </si>
  <si>
    <t xml:space="preserve"> JSJ9H5 </t>
  </si>
  <si>
    <t xml:space="preserve">ZH9958 P   SU02NOV  KWESZX HK1   1245 1430 </t>
  </si>
  <si>
    <t xml:space="preserve"> 479-5084941224</t>
  </si>
  <si>
    <t xml:space="preserve"> HWXP0P</t>
  </si>
  <si>
    <t>CZ5273 Q   SU02NOV  SZXFUG HK1   1715 1930</t>
  </si>
  <si>
    <t>784-5084941223</t>
  </si>
  <si>
    <t xml:space="preserve">李金梁 </t>
  </si>
  <si>
    <t xml:space="preserve">JF29G6 </t>
  </si>
  <si>
    <t>SC8031 L   TU28OCT  TNAKWE HK4   1235 1545</t>
  </si>
  <si>
    <t>324-5084941288</t>
  </si>
  <si>
    <t>刘端鑫</t>
  </si>
  <si>
    <t>324-5084941289</t>
  </si>
  <si>
    <t>史可心</t>
  </si>
  <si>
    <t>324-5084941290</t>
  </si>
  <si>
    <t xml:space="preserve">张中普 </t>
  </si>
  <si>
    <t>324-5084941291</t>
  </si>
  <si>
    <t>KGH9ZM</t>
  </si>
  <si>
    <t xml:space="preserve">SC8044 S   FR31OCT  KWETNA HK4   1115 1340 </t>
  </si>
  <si>
    <t>324-5084941292</t>
  </si>
  <si>
    <t>324-5084941293</t>
  </si>
  <si>
    <t>324-5084941294</t>
  </si>
  <si>
    <t>324-5084941295</t>
  </si>
  <si>
    <t>高倩倩</t>
  </si>
  <si>
    <t xml:space="preserve">KGHBC5 </t>
  </si>
  <si>
    <t>MU9073 S   WE29OCT  HFEKWE HK2   0710 0935</t>
  </si>
  <si>
    <t>781-5084941296</t>
  </si>
  <si>
    <t>彭作兵</t>
  </si>
  <si>
    <t>781-5084941297</t>
  </si>
  <si>
    <t xml:space="preserve">王海滨 </t>
  </si>
  <si>
    <t xml:space="preserve">KGHBMF   </t>
  </si>
  <si>
    <t>GS7529 Q   WE29OCT  URCKWE HK1   0900 1315</t>
  </si>
  <si>
    <t>826-5084941298</t>
  </si>
  <si>
    <t>KGHBHH</t>
  </si>
  <si>
    <t xml:space="preserve">CZ6577 V   MO03NOV  KWEURC HK1   1235 1700 </t>
  </si>
  <si>
    <t>784-5084941300</t>
  </si>
  <si>
    <t>王军</t>
  </si>
  <si>
    <t xml:space="preserve">JF2BKV </t>
  </si>
  <si>
    <t xml:space="preserve">HO1902 Z   WE29OCT  XIYKWE HK1   1610 1810 </t>
  </si>
  <si>
    <t>018-5084941301</t>
  </si>
  <si>
    <t>HYNKVW</t>
  </si>
  <si>
    <t xml:space="preserve">JD5564 E   FR31OCT  KWEXIY HK1   1755 1955  </t>
  </si>
  <si>
    <t>898-5084941302</t>
  </si>
  <si>
    <t>凌立立</t>
  </si>
  <si>
    <t>JG7M5Q</t>
  </si>
  <si>
    <t>HO1786 T   WE29OCT  CIFKWE HK1   1325 1925</t>
  </si>
  <si>
    <t>018-5084941303</t>
  </si>
  <si>
    <t>吴濯</t>
  </si>
  <si>
    <t>JG7MHC</t>
  </si>
  <si>
    <t xml:space="preserve">CZ3656 E   WE29OCT  SHEKWE HK2   1425 2050  </t>
  </si>
  <si>
    <t>784-5084941305</t>
  </si>
  <si>
    <t>赵文清</t>
  </si>
  <si>
    <t>784-5084941306</t>
  </si>
  <si>
    <t xml:space="preserve">KVFHK7 </t>
  </si>
  <si>
    <t>CZ3655 E   FR31OCT  KWESHE HK2   0745 1305</t>
  </si>
  <si>
    <t>784-5084941307</t>
  </si>
  <si>
    <t>784-5084941308</t>
  </si>
  <si>
    <t xml:space="preserve">徐飞 </t>
  </si>
  <si>
    <t>JG7N00</t>
  </si>
  <si>
    <t xml:space="preserve">CA2865 S   TU28OCT  TSNKWE HK2   1440 1755 </t>
  </si>
  <si>
    <t>999-5084941309</t>
  </si>
  <si>
    <t>徐硕</t>
  </si>
  <si>
    <t>999-5084941310</t>
  </si>
  <si>
    <t>JG7N3G</t>
  </si>
  <si>
    <t>CA2866 S   FR31OCT  KWETSN HK2   1855 2155</t>
  </si>
  <si>
    <t>999-5084941311</t>
  </si>
  <si>
    <t>999-5084941312</t>
  </si>
  <si>
    <t>刘忠诚</t>
  </si>
  <si>
    <t>JG7N8P</t>
  </si>
  <si>
    <t xml:space="preserve">CA1660 S   WE29OCT  NDGPEK HK1   0955 1150   
CA4164 K   WE29OCT  PEKKWE HK1   1255 1635   </t>
  </si>
  <si>
    <t>999-5084941313</t>
  </si>
  <si>
    <t>姜忠新</t>
  </si>
  <si>
    <t>KVFJEW</t>
  </si>
  <si>
    <t xml:space="preserve">ZH9763 K   WE29OCT  HRBKWE HK1   0920 1630 </t>
  </si>
  <si>
    <t>479-5084941314</t>
  </si>
  <si>
    <t xml:space="preserve"> JG7NH8 </t>
  </si>
  <si>
    <t>FU6642 A   FR31OCT  KWEHRB HK1   1840 0005+1</t>
  </si>
  <si>
    <t>666-6384085674</t>
  </si>
  <si>
    <t xml:space="preserve">CZ6169 A   SA01NOV  KWEHRB HK1   0815 1415 </t>
  </si>
  <si>
    <t>784-5084941315</t>
  </si>
  <si>
    <t>张丹丹</t>
  </si>
  <si>
    <t>JZ01EW</t>
  </si>
  <si>
    <t>CZ6451 V   WE29OCT  SHEKWE HK1   0930 1540</t>
  </si>
  <si>
    <t>784-5084941322</t>
  </si>
  <si>
    <t xml:space="preserve">崔晶 </t>
  </si>
  <si>
    <t xml:space="preserve"> JZ01R5  </t>
  </si>
  <si>
    <t xml:space="preserve"> ZH9763 K   WE29OCT  HRBKWE HK1   0920 1630 </t>
  </si>
  <si>
    <t>479-5084941323</t>
  </si>
  <si>
    <t xml:space="preserve">KV95YE  </t>
  </si>
  <si>
    <t>666-6384085673</t>
  </si>
  <si>
    <t xml:space="preserve">CZ6169 A   SA01NOV  KWEHRB HK1   0815 1415  </t>
  </si>
  <si>
    <t xml:space="preserve">784-5084941324  </t>
  </si>
  <si>
    <t>鹿桂生</t>
  </si>
  <si>
    <t xml:space="preserve">HQDXXH </t>
  </si>
  <si>
    <t xml:space="preserve"> CZ6451 V   WE29OCT  SHEKWE HK1   0930 1540 </t>
  </si>
  <si>
    <t>784-5084941325</t>
  </si>
  <si>
    <t xml:space="preserve">HWH7FK </t>
  </si>
  <si>
    <t xml:space="preserve">HU7626 E   FR31OCT  KWESJW HK4   1920 2150  </t>
  </si>
  <si>
    <t>880-5084941330</t>
  </si>
  <si>
    <t>880-5084941331</t>
  </si>
  <si>
    <t>880-5084941332</t>
  </si>
  <si>
    <t>880-5084941333</t>
  </si>
  <si>
    <t>HRJGY2</t>
  </si>
  <si>
    <t>SC7926 K   FR31OCT  KWEYNT HK2   1925 2355</t>
  </si>
  <si>
    <t>324-5084941334</t>
  </si>
  <si>
    <t>324-5084941335</t>
  </si>
  <si>
    <t>李子豪</t>
  </si>
  <si>
    <t>HMMXS2</t>
  </si>
  <si>
    <t xml:space="preserve">HO1786 E   TU28OCT  CIFKWE HK2   1325 1925   </t>
  </si>
  <si>
    <t>018-5084941336</t>
  </si>
  <si>
    <t>吴志强</t>
  </si>
  <si>
    <t>018-5084941337</t>
  </si>
  <si>
    <t>HMMXWF</t>
  </si>
  <si>
    <t xml:space="preserve">NS3226 V   FR31OCT  KWESJW DK2   1155 1430  </t>
  </si>
  <si>
    <t>836-5084941338</t>
  </si>
  <si>
    <t>836-5084941339</t>
  </si>
  <si>
    <t>陈佳鑫</t>
  </si>
  <si>
    <t>KTJ7QK</t>
  </si>
  <si>
    <t xml:space="preserve">CZ3685 Z   FR31OCT  KWEPKX HK4   0900 1210  </t>
  </si>
  <si>
    <t>784-5084941341</t>
  </si>
  <si>
    <t>784-5084941342</t>
  </si>
  <si>
    <t>784-5084941343</t>
  </si>
  <si>
    <t xml:space="preserve">张赛 </t>
  </si>
  <si>
    <t>784-5084941344</t>
  </si>
  <si>
    <t>JDT4D9</t>
  </si>
  <si>
    <t>CA1464 S   FR31OCT  KWEPEK HK1   2000 2250 
CA1659 S   SA01NOV  PEKNDG HK1   0655 0845</t>
  </si>
  <si>
    <t>999-5084941345</t>
  </si>
  <si>
    <t xml:space="preserve">陈相敏 </t>
  </si>
  <si>
    <t>KZ2335</t>
  </si>
  <si>
    <t xml:space="preserve">SC8044 S   FR31OCT  KWEDLC HK2   1115 1540 </t>
  </si>
  <si>
    <t xml:space="preserve">324-5084941348 </t>
  </si>
  <si>
    <t xml:space="preserve">324-5084941349 </t>
  </si>
  <si>
    <t>KV0Y9W</t>
  </si>
  <si>
    <t xml:space="preserve">SC8034 K   FR31OCT  KWETNA HK2   1320 1550 </t>
  </si>
  <si>
    <t xml:space="preserve">324-5084941350 </t>
  </si>
  <si>
    <t xml:space="preserve">324-5084941351 </t>
  </si>
  <si>
    <t>SC8032 W   FR31OCT  KWETNA HK2   1700 1925</t>
  </si>
  <si>
    <t>324-6384085262</t>
  </si>
  <si>
    <t>324-6384085263</t>
  </si>
  <si>
    <t>李栋</t>
  </si>
  <si>
    <t>HPS5H1</t>
  </si>
  <si>
    <t>HO1901 Z   SA01NOV  KWEXIY HK3   1310 1505</t>
  </si>
  <si>
    <t>018-5084941370</t>
  </si>
  <si>
    <t>李金卓</t>
  </si>
  <si>
    <t>018-5084941371</t>
  </si>
  <si>
    <t>李奇伟</t>
  </si>
  <si>
    <t>018-5084941372</t>
  </si>
  <si>
    <t>HQ1RFX</t>
  </si>
  <si>
    <t>CZ6187 V   MO03NOV  KWEPKX HK2   1100 1400</t>
  </si>
  <si>
    <t>784-5084941373</t>
  </si>
  <si>
    <t>784-5084941374</t>
  </si>
  <si>
    <t>KPXWXC</t>
  </si>
  <si>
    <t xml:space="preserve">CA8681 L   MO03NOV  PKXJMU HK2   1700 1925 </t>
  </si>
  <si>
    <t>999-5084941375</t>
  </si>
  <si>
    <t>999-5084941376</t>
  </si>
  <si>
    <t>王健</t>
  </si>
  <si>
    <t xml:space="preserve"> JXZQKY</t>
  </si>
  <si>
    <t xml:space="preserve"> GS7472 Q   MO27OCT  RQAURC HK2   1425 1650</t>
  </si>
  <si>
    <t>826-5084941383</t>
  </si>
  <si>
    <t>周华</t>
  </si>
  <si>
    <t>JXNNPW</t>
  </si>
  <si>
    <t>826-5084941384</t>
  </si>
  <si>
    <t>KVMM6Y</t>
  </si>
  <si>
    <t xml:space="preserve">CZ6993 H   MO27OCT  URCKWE HK2   0850 1300 </t>
  </si>
  <si>
    <t>784-5084941385</t>
  </si>
  <si>
    <t>JXNN9D</t>
  </si>
  <si>
    <t>784-5084941386</t>
  </si>
  <si>
    <t xml:space="preserve">CZ6993 M   TU28OCT  URCKWE DK2   0850 1300 </t>
  </si>
  <si>
    <t>784-6384085337</t>
  </si>
  <si>
    <t>784-6384085336</t>
  </si>
  <si>
    <t xml:space="preserve">KVMME3 </t>
  </si>
  <si>
    <t xml:space="preserve">CZ6994 Z   FR31OCT  KWEURC HK2   1945 0010+1 </t>
  </si>
  <si>
    <t>784-5084941387</t>
  </si>
  <si>
    <t>784-5084941388</t>
  </si>
  <si>
    <t>JP94KS</t>
  </si>
  <si>
    <t xml:space="preserve">GS7471 Q   SA01NOV  URCRQA HK2   1100 1345 </t>
  </si>
  <si>
    <t>826-5084941389</t>
  </si>
  <si>
    <t>826-5084941390</t>
  </si>
  <si>
    <t>刘秀秀</t>
  </si>
  <si>
    <t xml:space="preserve">JWF53E </t>
  </si>
  <si>
    <t xml:space="preserve"> MF8447 R   WE29OCT  HGHKWE HK2   0810 1055    </t>
  </si>
  <si>
    <t>731-5088509514</t>
  </si>
  <si>
    <t>朱玉国</t>
  </si>
  <si>
    <t xml:space="preserve">KW5X80   </t>
  </si>
  <si>
    <t>731-5088509515</t>
  </si>
  <si>
    <t>黄东叶</t>
  </si>
  <si>
    <t xml:space="preserve">KVFSHV </t>
  </si>
  <si>
    <t xml:space="preserve"> SC4815 W   WE29OCT  TAOKWE HK2   1310 1635</t>
  </si>
  <si>
    <t xml:space="preserve">324-5088509516  </t>
  </si>
  <si>
    <t xml:space="preserve">吕从桃 </t>
  </si>
  <si>
    <t xml:space="preserve">324-5088509517  </t>
  </si>
  <si>
    <t xml:space="preserve"> JV5K0C  </t>
  </si>
  <si>
    <t xml:space="preserve">MU9942 S   FR31OCT  KWETAO HK2   1400 1655  </t>
  </si>
  <si>
    <t xml:space="preserve">781-5088509518   </t>
  </si>
  <si>
    <t xml:space="preserve">781-5088509519   </t>
  </si>
  <si>
    <t>王双</t>
  </si>
  <si>
    <t xml:space="preserve">HRDPJF </t>
  </si>
  <si>
    <t xml:space="preserve">SC8031 K   WE29OCT  TNAKWE HK1   1235 1545  </t>
  </si>
  <si>
    <t>324-5088509521</t>
  </si>
  <si>
    <t xml:space="preserve"> JW4YKB</t>
  </si>
  <si>
    <t xml:space="preserve">SC8034 S   FR31OCT  KWETNA DK1   1320 1550  </t>
  </si>
  <si>
    <t>324-5088509522</t>
  </si>
  <si>
    <t xml:space="preserve">董德升 </t>
  </si>
  <si>
    <t xml:space="preserve"> HDBFZS </t>
  </si>
  <si>
    <t xml:space="preserve">CZ6170 Y   TU28OCT  HRBKWE HK2   1515 2200  </t>
  </si>
  <si>
    <t>784-5088509659</t>
  </si>
  <si>
    <t>784-5088509660</t>
  </si>
  <si>
    <t xml:space="preserve">KDRQ42   </t>
  </si>
  <si>
    <t xml:space="preserve">CZ6170 Y   TU28OCT  HRBKWE HK2   1515 2200    </t>
  </si>
  <si>
    <t>784-5088509661</t>
  </si>
  <si>
    <t>784-5088509662</t>
  </si>
  <si>
    <t>崔晶</t>
  </si>
  <si>
    <t>HGCWCD</t>
  </si>
  <si>
    <t xml:space="preserve">FU6641 Q   WE29OCT  HRBKWE HK2   0645 1255  </t>
  </si>
  <si>
    <t>666-5088509657</t>
  </si>
  <si>
    <t>666-5088509658</t>
  </si>
  <si>
    <t>JMXQB7</t>
  </si>
  <si>
    <t xml:space="preserve">CZ6352 V   TU28OCT  PVGKWE DK1   1930 2255 </t>
  </si>
  <si>
    <t xml:space="preserve">784-6384085177 </t>
  </si>
  <si>
    <t xml:space="preserve">陈沂欢 </t>
  </si>
  <si>
    <t xml:space="preserve">KDNX6B </t>
  </si>
  <si>
    <t>CA1491 W   WE29OCT  PEKWMT HK4   1550 1905</t>
  </si>
  <si>
    <t>999-6384085226</t>
  </si>
  <si>
    <t>董京娱</t>
  </si>
  <si>
    <t>999-6384085227</t>
  </si>
  <si>
    <t xml:space="preserve">付鑫科 </t>
  </si>
  <si>
    <t>999-6384085228</t>
  </si>
  <si>
    <t xml:space="preserve">卢允聪 </t>
  </si>
  <si>
    <t>999-6384085229</t>
  </si>
  <si>
    <t xml:space="preserve">CA1443 W   WE29OCT  PEKKWE HK4   1725 2110 </t>
  </si>
  <si>
    <t>999-6384085517</t>
  </si>
  <si>
    <t>999-6384085518</t>
  </si>
  <si>
    <t>999-6384085519</t>
  </si>
  <si>
    <t>999-6384085520</t>
  </si>
  <si>
    <t xml:space="preserve">JG7XSV </t>
  </si>
  <si>
    <t>CZ3661 Z1  FR31OCT  KWECAN HK2   0750 0930 
CZ3125 Z1  FR31OCT  CANHZA HK2   1040 1305</t>
  </si>
  <si>
    <t xml:space="preserve">784-6384085236  </t>
  </si>
  <si>
    <t xml:space="preserve">784-6384085237  </t>
  </si>
  <si>
    <t>HZ9YF0</t>
  </si>
  <si>
    <t xml:space="preserve"> CA1492 S   FR31OCT  WMTPEK HK3   1950 2230  </t>
  </si>
  <si>
    <t xml:space="preserve">999-6384085243 </t>
  </si>
  <si>
    <t>JX22RC</t>
  </si>
  <si>
    <t xml:space="preserve">999-6384085244 </t>
  </si>
  <si>
    <t xml:space="preserve">999-6384085245 </t>
  </si>
  <si>
    <t>龙耀</t>
  </si>
  <si>
    <t xml:space="preserve">KVMXP0 </t>
  </si>
  <si>
    <t xml:space="preserve">GS6472 Y   WE29OCT  XUZKWE HK2   1300 1715 </t>
  </si>
  <si>
    <t>826-6384085348</t>
  </si>
  <si>
    <t>马昊</t>
  </si>
  <si>
    <t>826-6384085349</t>
  </si>
  <si>
    <t>叶兴庆</t>
  </si>
  <si>
    <t>KN7MQS</t>
  </si>
  <si>
    <t>CA4164 S   WE29OCT  PEKKWE HK1   1255 1635</t>
  </si>
  <si>
    <t>999-6384085362</t>
  </si>
  <si>
    <t>HYWH7F</t>
  </si>
  <si>
    <t xml:space="preserve">CA1464 K  WE29OCT  KWEPEK HK1   2000 2300     </t>
  </si>
  <si>
    <t>999-6384085266</t>
  </si>
  <si>
    <t xml:space="preserve">CA1464 K   TH30OCT  KWEPEK HK1   2000 2300     </t>
  </si>
  <si>
    <t>999-6384085273</t>
  </si>
  <si>
    <t>陈沂欢</t>
  </si>
  <si>
    <t>HXKDGF</t>
  </si>
  <si>
    <t>KN5628 E   SU02NOV  ACXPKX DK1   2050 2355</t>
  </si>
  <si>
    <t>822-6384085851</t>
  </si>
  <si>
    <t>付鑫科</t>
  </si>
  <si>
    <t xml:space="preserve">KN5628 E   SU02NOV  ACXPKX HK1   2050 2355    </t>
  </si>
  <si>
    <t xml:space="preserve">822-6384085524 </t>
  </si>
  <si>
    <t>MU6563 S   TH30OCT  HGHKWE HK1   0710 0950</t>
  </si>
  <si>
    <t>781-6384085526</t>
  </si>
  <si>
    <t xml:space="preserve">杨金焕 </t>
  </si>
  <si>
    <t xml:space="preserve"> JSNNHY </t>
  </si>
  <si>
    <t>CZ3687 U1  FR31OCT  KWEPKX HK2   1500 1755</t>
  </si>
  <si>
    <t xml:space="preserve">784-6384085585  </t>
  </si>
  <si>
    <t xml:space="preserve">CZ6140 U1  FR31OCT  PKXDLC HK2   2015 2130 </t>
  </si>
  <si>
    <t xml:space="preserve">784-6384085586  </t>
  </si>
  <si>
    <t>JENRZG</t>
  </si>
  <si>
    <t>CZ6298 K   FR31OCT  KWECGO HK2   1205 1420</t>
  </si>
  <si>
    <t xml:space="preserve">784-6384085588    </t>
  </si>
  <si>
    <t>HXP45Z</t>
  </si>
  <si>
    <t xml:space="preserve">784-6384085589    </t>
  </si>
  <si>
    <t xml:space="preserve">郝春雨 </t>
  </si>
  <si>
    <t>JQLNPT</t>
  </si>
  <si>
    <t>NS3226 V   FR31OCT  KWESJW HK3   1155 1430</t>
  </si>
  <si>
    <t xml:space="preserve">836-5088509906 </t>
  </si>
  <si>
    <t>836-5088509907</t>
  </si>
  <si>
    <t>836-5088509908</t>
  </si>
  <si>
    <t>应收小计</t>
  </si>
  <si>
    <t>应收合计</t>
  </si>
  <si>
    <t xml:space="preserve"> </t>
  </si>
  <si>
    <t>制单人：</t>
  </si>
  <si>
    <t>樊逊</t>
  </si>
  <si>
    <t>财务审核人：</t>
  </si>
  <si>
    <t>erp操作人：KMTA-260216-HZT730</t>
  </si>
  <si>
    <t>周洁</t>
  </si>
  <si>
    <t>10月31日 贵阳-长春 QW6164 16:55-23:00</t>
  </si>
  <si>
    <t>912-2385297587</t>
  </si>
  <si>
    <t>携程</t>
  </si>
  <si>
    <t>已付款</t>
  </si>
  <si>
    <t>912-2385297588</t>
  </si>
  <si>
    <t>10月30日 贵阳-长春 QW6064 16:05-21:30</t>
  </si>
  <si>
    <t>912-2330758263</t>
  </si>
  <si>
    <t>改期未付款</t>
  </si>
  <si>
    <t>912-2330758264</t>
  </si>
  <si>
    <t>912-2385298409</t>
  </si>
  <si>
    <t>912-2385298408</t>
  </si>
  <si>
    <t>10月31日 PN6295 贵阳-南京13:05-14:55</t>
  </si>
  <si>
    <t>847-5085338961</t>
  </si>
  <si>
    <t>847-5085338962</t>
  </si>
  <si>
    <t>10月31日 GJ8726 贵阳-菏泽牡丹12:45-19:25</t>
  </si>
  <si>
    <t>891-8736444130</t>
  </si>
  <si>
    <t>891-8736444131</t>
  </si>
  <si>
    <t>10月31日LT4322贵阳-哈尔滨15:50-21:55</t>
  </si>
  <si>
    <t>867-5085517435</t>
  </si>
  <si>
    <t>867-5085517436</t>
  </si>
  <si>
    <t xml:space="preserve">10月31日G52657石家庄赤峰玉龙17:0518:30 </t>
  </si>
  <si>
    <t>987-5085565962</t>
  </si>
  <si>
    <t>987-5085565963</t>
  </si>
  <si>
    <t>987-5085565964</t>
  </si>
  <si>
    <t>987-5085565965</t>
  </si>
  <si>
    <t>10月31日 GY7101贵阳北京08:30-11:10</t>
  </si>
  <si>
    <t>661-5081869327</t>
  </si>
  <si>
    <t xml:space="preserve">11月06日  PN6336 三亚-哈尔滨 06:40-12:40  </t>
  </si>
  <si>
    <t>847-5085766297</t>
  </si>
  <si>
    <t>847-5085766298</t>
  </si>
  <si>
    <t>10月30 贵阳-哈尔滨   FU6642 19:00-00:05</t>
  </si>
  <si>
    <t>666-2012135752</t>
  </si>
  <si>
    <t xml:space="preserve">姜春芝 </t>
  </si>
  <si>
    <t>10月31日贵阳龙洞堡-北京 GY7101  08:30-11：10</t>
  </si>
  <si>
    <t>661-5081869368</t>
  </si>
  <si>
    <t>杨富文</t>
  </si>
  <si>
    <t>10月29日银川-贵阳 AQ1251 07:05-09:35</t>
  </si>
  <si>
    <t>902-0055492511</t>
  </si>
  <si>
    <t>杨兵兵</t>
  </si>
  <si>
    <t>902-0055492510</t>
  </si>
  <si>
    <t xml:space="preserve">10月31日  贵阳-银川 LT4322 15:50-18:15 </t>
  </si>
  <si>
    <t>867-2310297592</t>
  </si>
  <si>
    <t>867-2310297591</t>
  </si>
  <si>
    <t>李泽良</t>
  </si>
  <si>
    <t>10月29   QW6163 遥墙国际机场-贵阳龙洞堡T2   11:00-14:00</t>
  </si>
  <si>
    <t>912-2385313240</t>
  </si>
  <si>
    <t>10月31  GY7101  贵阳--北京  08:30 --11:10</t>
  </si>
  <si>
    <t xml:space="preserve">661-5081869950 </t>
  </si>
  <si>
    <t>周凤香</t>
  </si>
  <si>
    <t>10月29  GX7875 济宁-贵阳  15:00-18:05</t>
  </si>
  <si>
    <t>872-2166729789</t>
  </si>
  <si>
    <t>王士珂</t>
  </si>
  <si>
    <t>872-2166729788</t>
  </si>
  <si>
    <t>10月31  GX7876  贵阳-济宁  19:00-21:30</t>
  </si>
  <si>
    <t>872-5084018083</t>
  </si>
  <si>
    <t>872-5084018082</t>
  </si>
  <si>
    <t>谢艳杰</t>
  </si>
  <si>
    <t>10月29  AQ1332  沈阳--贵阳  12:50-19:30</t>
  </si>
  <si>
    <t>902-0055492773</t>
  </si>
  <si>
    <t>10月31  AQ1331  贵阳--沈阳  12:05-17:50</t>
  </si>
  <si>
    <t xml:space="preserve">902-0055492817 </t>
  </si>
  <si>
    <t xml:space="preserve">10月29  8L9772  徐州 --贵阳  14：15 --16：50 </t>
  </si>
  <si>
    <t>859-5083061331</t>
  </si>
  <si>
    <t>11月1  8L9771  贵阳--徐州 17：50-- 20：05</t>
  </si>
  <si>
    <t xml:space="preserve">859-5083061458 </t>
  </si>
  <si>
    <t>付雅楠</t>
  </si>
  <si>
    <t>10月29  QW6163  济南--贵阳  11:00-14:00</t>
  </si>
  <si>
    <t>912-2385313496</t>
  </si>
  <si>
    <t>边少冉</t>
  </si>
  <si>
    <t>10月29  AQ1332   沈阳--贵阳  12:50-19:30</t>
  </si>
  <si>
    <t xml:space="preserve">902-0055493064 </t>
  </si>
  <si>
    <t>黄小燕</t>
  </si>
  <si>
    <t xml:space="preserve">902-0055493065 </t>
  </si>
  <si>
    <t xml:space="preserve">902-0055493076 </t>
  </si>
  <si>
    <t xml:space="preserve">902-0055493075 </t>
  </si>
  <si>
    <t>10月29  PN6577   宜昌--温州    11:05-18:50</t>
  </si>
  <si>
    <t xml:space="preserve">847-5083905767 </t>
  </si>
  <si>
    <t>付光亮</t>
  </si>
  <si>
    <t xml:space="preserve">847-5083905768 </t>
  </si>
  <si>
    <t>10月31  AQ1365   贵阳--温州  08:30 --10:35</t>
  </si>
  <si>
    <t xml:space="preserve">902-0055493040 </t>
  </si>
  <si>
    <t xml:space="preserve">902-0055493041 </t>
  </si>
  <si>
    <t>0月31   PN6578  温州--宜昌  11:30-13:10</t>
  </si>
  <si>
    <t>847-5083905866</t>
  </si>
  <si>
    <t>847-5083905867</t>
  </si>
  <si>
    <t>10月29  8L9772  徐州 --贵阳  14：15 --16：50</t>
  </si>
  <si>
    <t>859-5083062102</t>
  </si>
  <si>
    <t>859-5083062120</t>
  </si>
  <si>
    <t>王彦来</t>
  </si>
  <si>
    <t>10月31 EU1847 贵阳-沈阳 13:55-18:50</t>
  </si>
  <si>
    <t>811-5082012024</t>
  </si>
  <si>
    <t>马宝宝</t>
  </si>
  <si>
    <t xml:space="preserve">10月29 GJ8809 杭州-贵阳 06:30-08:55 </t>
  </si>
  <si>
    <t>902-0031357914</t>
  </si>
  <si>
    <t>891-5086966943</t>
  </si>
  <si>
    <t>891-5086966944</t>
  </si>
  <si>
    <t>891-5086966942</t>
  </si>
  <si>
    <t>杨亮</t>
  </si>
  <si>
    <t>10月29日AQ1334 哈尔滨--贵阳  15:25-22:30</t>
  </si>
  <si>
    <t>902-0031357961</t>
  </si>
  <si>
    <t>10月31日QW6164/G52912 贵阳龙洞堡T2-玉龙机场</t>
  </si>
  <si>
    <t>987-2338168267</t>
  </si>
  <si>
    <t>11月2日QW6164/G52912 贵阳龙洞堡T2-玉龙机场</t>
  </si>
  <si>
    <t>987-2338180535</t>
  </si>
  <si>
    <t xml:space="preserve">10月31日PN6451  贵阳--合肥 20:35-22:25 </t>
  </si>
  <si>
    <t>847-5082151677</t>
  </si>
  <si>
    <t>847-5082151676</t>
  </si>
  <si>
    <t>10月31 G52657  石家庄-赤峰 17:05--18:30</t>
  </si>
  <si>
    <t>987-5084702951</t>
  </si>
  <si>
    <t>987-5084702950</t>
  </si>
  <si>
    <t xml:space="preserve">867-5084651299 </t>
  </si>
  <si>
    <t>10月31日G52657 17:05 -18:30石家庄-玉龙机场</t>
  </si>
  <si>
    <t>987-5082298213</t>
  </si>
  <si>
    <t>987-5082298214</t>
  </si>
  <si>
    <t>987-5082298212</t>
  </si>
  <si>
    <t>李开新</t>
  </si>
  <si>
    <t>10月29日AQ1334哈尔滨-贵阳 15:25-22:30</t>
  </si>
  <si>
    <t>902-0031358231</t>
  </si>
  <si>
    <t>867-5082337461</t>
  </si>
  <si>
    <t>韩威</t>
  </si>
  <si>
    <t>10月29日  GX7875  大安机场-贵阳 15:00-18:05</t>
  </si>
  <si>
    <t>872-5082386318</t>
  </si>
  <si>
    <t>10月31日 GX7876  贵阳-大安机场  19:00-21:30</t>
  </si>
  <si>
    <t>872-5083794537</t>
  </si>
  <si>
    <t>11月3日EU1847 贵阳--沈阳 13:55-18:50</t>
  </si>
  <si>
    <t>811-5082540776</t>
  </si>
  <si>
    <t>811-5082540775</t>
  </si>
  <si>
    <t>10月31 G54084  郑州--衢州 16:30--18:20</t>
  </si>
  <si>
    <t>987-6386173305</t>
  </si>
  <si>
    <t>未付款</t>
  </si>
  <si>
    <t>火车订单号</t>
  </si>
  <si>
    <t>车次</t>
  </si>
  <si>
    <t>车次类型</t>
  </si>
  <si>
    <t>出发地</t>
  </si>
  <si>
    <t>到达地</t>
  </si>
  <si>
    <t>出发时间</t>
  </si>
  <si>
    <t>到达时间</t>
  </si>
  <si>
    <t>出行人姓名</t>
  </si>
  <si>
    <t>席别</t>
  </si>
  <si>
    <t>票价</t>
  </si>
  <si>
    <t>ECW0361855</t>
  </si>
  <si>
    <t>G3477</t>
  </si>
  <si>
    <t>高铁</t>
  </si>
  <si>
    <t>遵义</t>
  </si>
  <si>
    <t>南宁东</t>
  </si>
  <si>
    <t>2025-10-31 17:22:00</t>
  </si>
  <si>
    <t>2025-10-31 20:51:00</t>
  </si>
  <si>
    <t>姜妍</t>
  </si>
  <si>
    <t>二等座</t>
  </si>
  <si>
    <t>E8W1926813</t>
  </si>
  <si>
    <t>G3594</t>
  </si>
  <si>
    <t>2025-10-29 15:44:00</t>
  </si>
  <si>
    <t>2025-10-29 19:21:00</t>
  </si>
  <si>
    <t>E8W8557890</t>
  </si>
  <si>
    <t>K429</t>
  </si>
  <si>
    <t>快速</t>
  </si>
  <si>
    <t>北京</t>
  </si>
  <si>
    <t>沈阳北</t>
  </si>
  <si>
    <t>2025-11-01 11:28:00</t>
  </si>
  <si>
    <t>2025-11-01 21:09:00</t>
  </si>
  <si>
    <t>吴春英</t>
  </si>
  <si>
    <t>硬卧</t>
  </si>
  <si>
    <t>E8W0879458</t>
  </si>
  <si>
    <t>D968</t>
  </si>
  <si>
    <t>动车</t>
  </si>
  <si>
    <t>北京丰台</t>
  </si>
  <si>
    <t>2025-10-31 16:37:00</t>
  </si>
  <si>
    <t>2025-11-01 07:01:00</t>
  </si>
  <si>
    <t>E2W5726420</t>
  </si>
  <si>
    <t>G490</t>
  </si>
  <si>
    <t>山海关</t>
  </si>
  <si>
    <t>2025-10-28 17:13:00</t>
  </si>
  <si>
    <t>2025-10-28 19:25:00</t>
  </si>
  <si>
    <t>E2W5325775</t>
  </si>
  <si>
    <t>Z328</t>
  </si>
  <si>
    <t>直达</t>
  </si>
  <si>
    <t>贵阳</t>
  </si>
  <si>
    <t>2025-10-27 12:50:00</t>
  </si>
  <si>
    <t>2025-10-29 03:11:00</t>
  </si>
  <si>
    <t>E3W4345310</t>
  </si>
  <si>
    <t>G448</t>
  </si>
  <si>
    <t>北戴河</t>
  </si>
  <si>
    <t>滨海西</t>
  </si>
  <si>
    <t>2025-10-28 09:19:00</t>
  </si>
  <si>
    <t>2025-10-28 10:20:00</t>
  </si>
  <si>
    <t>徐飞</t>
  </si>
  <si>
    <t>EKW4626781</t>
  </si>
  <si>
    <t>孙守发</t>
  </si>
  <si>
    <t>动卧</t>
  </si>
  <si>
    <t>EKW4526584</t>
  </si>
  <si>
    <t>田贵习</t>
  </si>
  <si>
    <t>E7W0928815</t>
  </si>
  <si>
    <t>K1303</t>
  </si>
  <si>
    <t>牙克石</t>
  </si>
  <si>
    <t>2025-11-01 15:36:00</t>
  </si>
  <si>
    <t>2025-11-02 18:30:00</t>
  </si>
  <si>
    <t>E2W5516893</t>
  </si>
  <si>
    <t>G497</t>
  </si>
  <si>
    <t>绥中北</t>
  </si>
  <si>
    <t>2025-10-31 15:42:00</t>
  </si>
  <si>
    <t>2025-10-31 18:21:00</t>
  </si>
  <si>
    <t>EKW4804145</t>
  </si>
  <si>
    <t>G2240</t>
  </si>
  <si>
    <t>成都东</t>
  </si>
  <si>
    <t>2025-10-31 15:47:00</t>
  </si>
  <si>
    <t>2025-10-31 18:39:00</t>
  </si>
  <si>
    <t>EGW7022329</t>
  </si>
  <si>
    <t>K5166</t>
  </si>
  <si>
    <t>孙吴</t>
  </si>
  <si>
    <t>哈尔滨</t>
  </si>
  <si>
    <t>2025-10-27 21:02:00</t>
  </si>
  <si>
    <t>2025-10-28 05:48:00</t>
  </si>
  <si>
    <t>软卧</t>
  </si>
  <si>
    <t>E3W1208235</t>
  </si>
  <si>
    <t>G2650</t>
  </si>
  <si>
    <t>沈阳南</t>
  </si>
  <si>
    <t>锦州南</t>
  </si>
  <si>
    <t>2025-10-31 16:27:00</t>
  </si>
  <si>
    <t>2025-10-31 18:17:00</t>
  </si>
  <si>
    <t>E2W5655023</t>
  </si>
  <si>
    <t>D7761</t>
  </si>
  <si>
    <t>锦州北</t>
  </si>
  <si>
    <t>沈阳</t>
  </si>
  <si>
    <t>2025-10-29 09:20:00</t>
  </si>
  <si>
    <t>2025-10-29 11:38:00</t>
  </si>
  <si>
    <t>EKW6994717</t>
  </si>
  <si>
    <t>T269</t>
  </si>
  <si>
    <t>特快</t>
  </si>
  <si>
    <t>西安</t>
  </si>
  <si>
    <t>天水</t>
  </si>
  <si>
    <t>2025-10-31 22:00:00</t>
  </si>
  <si>
    <t>2025-11-01 01:24:00</t>
  </si>
  <si>
    <t>ECW4171504</t>
  </si>
  <si>
    <t>D2690</t>
  </si>
  <si>
    <t>天水南</t>
  </si>
  <si>
    <t>西安北</t>
  </si>
  <si>
    <t>2025-10-29 09:42:00</t>
  </si>
  <si>
    <t>2025-10-29 11:22:00</t>
  </si>
  <si>
    <t>E3W2183475</t>
  </si>
  <si>
    <t>D1730</t>
  </si>
  <si>
    <t>南宁北</t>
  </si>
  <si>
    <t>2025-10-28 10:38:00</t>
  </si>
  <si>
    <t>2025-10-28 10:56:00</t>
  </si>
  <si>
    <t>李在炫</t>
  </si>
  <si>
    <t>郭柳玲</t>
  </si>
  <si>
    <t>E2W5903665</t>
  </si>
  <si>
    <t>T544</t>
  </si>
  <si>
    <t>成都西</t>
  </si>
  <si>
    <t>2025-10-28 13:32:00</t>
  </si>
  <si>
    <t>2025-10-28 19:54:00</t>
  </si>
  <si>
    <t>ECW7509077</t>
  </si>
  <si>
    <t>K388</t>
  </si>
  <si>
    <t>2025-10-26 16:36:00</t>
  </si>
  <si>
    <t>2025-10-28 08:08:00</t>
  </si>
  <si>
    <t>E3W1279581</t>
  </si>
  <si>
    <t>K928</t>
  </si>
  <si>
    <t>2025-10-25 22:39:00</t>
  </si>
  <si>
    <t>2025-10-26 14:32:00</t>
  </si>
  <si>
    <t>E8W9348668</t>
  </si>
  <si>
    <t>G8768</t>
  </si>
  <si>
    <t>乐山</t>
  </si>
  <si>
    <t>2025-10-31 19:52:00</t>
  </si>
  <si>
    <t>阿洛左哈</t>
  </si>
  <si>
    <t>俄别拉布</t>
  </si>
  <si>
    <t>EKW7084289</t>
  </si>
  <si>
    <t>G8763</t>
  </si>
  <si>
    <t>2025-10-29 14:35:00</t>
  </si>
  <si>
    <t>2025-10-29 18:23:00</t>
  </si>
  <si>
    <t>E2W3559463</t>
  </si>
  <si>
    <t>G3739</t>
  </si>
  <si>
    <t>2025-10-31 15:06:00</t>
  </si>
  <si>
    <t>2025-10-31 20:52:00</t>
  </si>
  <si>
    <t>E8W3838885</t>
  </si>
  <si>
    <t>2025-10-28 10:58:00</t>
  </si>
  <si>
    <t>2025-10-28 14:57:00</t>
  </si>
  <si>
    <t>E2W3538805</t>
  </si>
  <si>
    <t>EKW1716944</t>
  </si>
  <si>
    <t>ECW6200572</t>
  </si>
  <si>
    <t>G2275</t>
  </si>
  <si>
    <t>广州南</t>
  </si>
  <si>
    <t>2025-10-31 11:58:00</t>
  </si>
  <si>
    <t>2025-10-31 17:48:00</t>
  </si>
  <si>
    <t>李小春</t>
  </si>
  <si>
    <t>E2W5956335</t>
  </si>
  <si>
    <t>G1120</t>
  </si>
  <si>
    <t>郴州西</t>
  </si>
  <si>
    <t>2025-10-31 18:38:00</t>
  </si>
  <si>
    <t>2025-10-31 20:05:00</t>
  </si>
  <si>
    <t>E3W1197111</t>
  </si>
  <si>
    <t>G1759</t>
  </si>
  <si>
    <t>长沙南</t>
  </si>
  <si>
    <t>2025-10-28 09:03:00</t>
  </si>
  <si>
    <t>2025-10-28 13:16:00</t>
  </si>
  <si>
    <t>E8W3806284</t>
  </si>
  <si>
    <t>G6136</t>
  </si>
  <si>
    <t>2025-10-28 07:21:00</t>
  </si>
  <si>
    <t>2025-10-28 08:26:00</t>
  </si>
  <si>
    <t>ECW5180530</t>
  </si>
  <si>
    <t>G2437</t>
  </si>
  <si>
    <t>重庆西</t>
  </si>
  <si>
    <t>黔江</t>
  </si>
  <si>
    <t>2025-10-31 16:34:00</t>
  </si>
  <si>
    <t>2025-10-31 18:57:00</t>
  </si>
  <si>
    <t>杨洁</t>
  </si>
  <si>
    <t>杨成明渊</t>
  </si>
  <si>
    <t>E3W0281104</t>
  </si>
  <si>
    <t>G2944</t>
  </si>
  <si>
    <t>2025-10-31 13:53:00</t>
  </si>
  <si>
    <t>2025-10-31 15:10:00</t>
  </si>
  <si>
    <t>E8W2774048</t>
  </si>
  <si>
    <t>G8745</t>
  </si>
  <si>
    <t>2025-10-28 18:45:00</t>
  </si>
  <si>
    <t>2025-10-28 20:16:00</t>
  </si>
  <si>
    <t>EGW3065960</t>
  </si>
  <si>
    <t>G2434</t>
  </si>
  <si>
    <t>2025-10-28 16:04:00</t>
  </si>
  <si>
    <t>2025-10-28 18:26:00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</si>
</sst>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\¥* #,##0.00_);_(\¥* \(#,##0.00\);_(\¥* &quot;-&quot;??_);_(@_)"/>
    <numFmt numFmtId="177" formatCode="_-* #,##0.00\ [$€-1]_-;\-* #,##0.00\ [$€-1]_-;_-* &quot;-&quot;??\ [$€-1]_-"/>
    <numFmt numFmtId="178" formatCode="[$¥-804]#,##0.00;[$¥-804]\-#,##0.00"/>
    <numFmt numFmtId="179" formatCode="0.00_ "/>
    <numFmt numFmtId="180" formatCode="_-* #,##0\ _F_-;\-* #,##0\ _F_-;_-* &quot;-&quot;??\ _F_-;_-@_-"/>
    <numFmt numFmtId="181" formatCode="0.00_);[Red]\(0.00\)"/>
  </numFmts>
  <fonts count="67">
    <font>
      <sz val="12"/>
      <color theme="1"/>
      <name val="等线"/>
      <charset val="134"/>
      <scheme val="minor"/>
    </font>
    <font>
      <b/>
      <sz val="11"/>
      <color indexed="8"/>
      <name val="等线"/>
      <charset val="134"/>
      <scheme val="minor"/>
    </font>
    <font>
      <sz val="11"/>
      <color indexed="8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8"/>
      <name val="微软雅黑"/>
      <charset val="134"/>
    </font>
    <font>
      <sz val="8"/>
      <color rgb="FF000000"/>
      <name val="宋体"/>
      <charset val="134"/>
    </font>
    <font>
      <sz val="8"/>
      <color rgb="FF000000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</font>
    <font>
      <sz val="8"/>
      <color rgb="FFFF0000"/>
      <name val="微软雅黑"/>
      <charset val="134"/>
    </font>
    <font>
      <b/>
      <sz val="8"/>
      <color theme="1"/>
      <name val="微软雅黑"/>
      <charset val="134"/>
    </font>
    <font>
      <b/>
      <sz val="8"/>
      <name val="微软雅黑"/>
      <charset val="134"/>
    </font>
    <font>
      <b/>
      <sz val="8"/>
      <color rgb="FF000000"/>
      <name val="微软雅黑"/>
      <charset val="134"/>
    </font>
    <font>
      <sz val="11"/>
      <color rgb="FFFF0000"/>
      <name val="宋体"/>
      <charset val="134"/>
    </font>
    <font>
      <sz val="9"/>
      <color theme="1"/>
      <name val="等线"/>
      <charset val="134"/>
      <scheme val="minor"/>
    </font>
    <font>
      <b/>
      <sz val="14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9"/>
      <color indexed="8"/>
      <name val="微软雅黑"/>
      <charset val="134"/>
    </font>
    <font>
      <sz val="9"/>
      <color rgb="FF000000"/>
      <name val="Arial"/>
      <charset val="134"/>
    </font>
    <font>
      <sz val="10"/>
      <color theme="1"/>
      <name val="Microsoft YaHei"/>
      <charset val="134"/>
    </font>
    <font>
      <sz val="8"/>
      <color theme="1"/>
      <name val="等线"/>
      <charset val="134"/>
      <scheme val="minor"/>
    </font>
    <font>
      <sz val="9"/>
      <color rgb="FFFF0000"/>
      <name val="微软雅黑"/>
      <charset val="134"/>
    </font>
    <font>
      <sz val="9"/>
      <color theme="1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等线"/>
      <charset val="134"/>
      <scheme val="minor"/>
    </font>
    <font>
      <u/>
      <sz val="8"/>
      <color rgb="FF0000FF"/>
      <name val="微软雅黑"/>
      <charset val="134"/>
    </font>
    <font>
      <sz val="8"/>
      <color indexed="8"/>
      <name val="微软雅黑"/>
      <charset val="134"/>
    </font>
    <font>
      <sz val="9"/>
      <color rgb="FF000000"/>
      <name val="宋体"/>
      <charset val="134"/>
    </font>
    <font>
      <b/>
      <sz val="12"/>
      <color theme="1"/>
      <name val="微软雅黑"/>
      <charset val="134"/>
    </font>
    <font>
      <sz val="10"/>
      <color indexed="8"/>
      <name val="微软雅黑"/>
      <charset val="134"/>
    </font>
    <font>
      <sz val="10"/>
      <color rgb="FF000000"/>
      <name val="微软雅黑"/>
      <charset val="134"/>
    </font>
    <font>
      <sz val="11"/>
      <color theme="1"/>
      <name val="微软雅黑"/>
      <charset val="134"/>
    </font>
    <font>
      <b/>
      <sz val="11"/>
      <color theme="0"/>
      <name val="微软雅黑"/>
      <charset val="134"/>
    </font>
    <font>
      <sz val="11"/>
      <color rgb="FF000000"/>
      <name val="微软雅黑"/>
      <charset val="134"/>
    </font>
    <font>
      <b/>
      <sz val="11"/>
      <color rgb="FF000000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rgb="FF000000"/>
      <name val="等线"/>
      <charset val="134"/>
    </font>
    <font>
      <u/>
      <sz val="10"/>
      <color indexed="12"/>
      <name val="Arial"/>
      <charset val="134"/>
    </font>
  </fonts>
  <fills count="4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D7B3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761955626087"/>
        <bgColor indexed="64"/>
      </patternFill>
    </fill>
    <fill>
      <patternFill patternType="solid">
        <fgColor theme="8" tint="0.39979247413556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>
      <alignment vertical="center"/>
    </xf>
    <xf numFmtId="42" fontId="44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4" fillId="17" borderId="19" applyNumberFormat="0" applyFon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20" applyNumberFormat="0" applyFill="0" applyAlignment="0" applyProtection="0">
      <alignment vertical="center"/>
    </xf>
    <xf numFmtId="0" fontId="50" fillId="0" borderId="20" applyNumberFormat="0" applyFill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18" borderId="22" applyNumberFormat="0" applyAlignment="0" applyProtection="0">
      <alignment vertical="center"/>
    </xf>
    <xf numFmtId="0" fontId="53" fillId="19" borderId="23" applyNumberFormat="0" applyAlignment="0" applyProtection="0">
      <alignment vertical="center"/>
    </xf>
    <xf numFmtId="0" fontId="54" fillId="19" borderId="22" applyNumberFormat="0" applyAlignment="0" applyProtection="0">
      <alignment vertical="center"/>
    </xf>
    <xf numFmtId="0" fontId="55" fillId="20" borderId="24" applyNumberFormat="0" applyAlignment="0" applyProtection="0">
      <alignment vertical="center"/>
    </xf>
    <xf numFmtId="0" fontId="56" fillId="0" borderId="25" applyNumberFormat="0" applyFill="0" applyAlignment="0" applyProtection="0">
      <alignment vertical="center"/>
    </xf>
    <xf numFmtId="0" fontId="57" fillId="0" borderId="26" applyNumberFormat="0" applyFill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61" fillId="24" borderId="0" applyNumberFormat="0" applyBorder="0" applyAlignment="0" applyProtection="0">
      <alignment vertical="center"/>
    </xf>
    <xf numFmtId="0" fontId="62" fillId="3" borderId="0" applyNumberFormat="0" applyBorder="0" applyAlignment="0" applyProtection="0">
      <alignment vertical="center"/>
    </xf>
    <xf numFmtId="0" fontId="62" fillId="25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62" fillId="28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2" fillId="31" borderId="0" applyNumberFormat="0" applyBorder="0" applyAlignment="0" applyProtection="0">
      <alignment vertical="center"/>
    </xf>
    <xf numFmtId="0" fontId="62" fillId="32" borderId="0" applyNumberFormat="0" applyBorder="0" applyAlignment="0" applyProtection="0">
      <alignment vertical="center"/>
    </xf>
    <xf numFmtId="0" fontId="61" fillId="33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2" fillId="2" borderId="0" applyNumberFormat="0" applyBorder="0" applyAlignment="0" applyProtection="0">
      <alignment vertical="center"/>
    </xf>
    <xf numFmtId="0" fontId="62" fillId="34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61" fillId="36" borderId="0" applyNumberFormat="0" applyBorder="0" applyAlignment="0" applyProtection="0">
      <alignment vertical="center"/>
    </xf>
    <xf numFmtId="0" fontId="62" fillId="37" borderId="0" applyNumberFormat="0" applyBorder="0" applyAlignment="0" applyProtection="0">
      <alignment vertical="center"/>
    </xf>
    <xf numFmtId="0" fontId="62" fillId="38" borderId="0" applyNumberFormat="0" applyBorder="0" applyAlignment="0" applyProtection="0">
      <alignment vertical="center"/>
    </xf>
    <xf numFmtId="0" fontId="61" fillId="39" borderId="0" applyNumberFormat="0" applyBorder="0" applyAlignment="0" applyProtection="0">
      <alignment vertical="center"/>
    </xf>
    <xf numFmtId="0" fontId="61" fillId="40" borderId="0" applyNumberFormat="0" applyBorder="0" applyAlignment="0" applyProtection="0">
      <alignment vertical="center"/>
    </xf>
    <xf numFmtId="0" fontId="62" fillId="41" borderId="0" applyNumberFormat="0" applyBorder="0" applyAlignment="0" applyProtection="0">
      <alignment vertical="center"/>
    </xf>
    <xf numFmtId="0" fontId="62" fillId="42" borderId="0" applyNumberFormat="0" applyBorder="0" applyAlignment="0" applyProtection="0">
      <alignment vertical="center"/>
    </xf>
    <xf numFmtId="0" fontId="61" fillId="43" borderId="0" applyNumberFormat="0" applyBorder="0" applyAlignment="0" applyProtection="0">
      <alignment vertical="center"/>
    </xf>
    <xf numFmtId="0" fontId="63" fillId="0" borderId="0"/>
    <xf numFmtId="177" fontId="64" fillId="0" borderId="0" applyFont="0" applyFill="0" applyBorder="0" applyAlignment="0" applyProtection="0"/>
    <xf numFmtId="0" fontId="44" fillId="0" borderId="0">
      <alignment vertical="center"/>
    </xf>
    <xf numFmtId="0" fontId="44" fillId="0" borderId="0">
      <alignment vertical="center"/>
    </xf>
    <xf numFmtId="178" fontId="65" fillId="0" borderId="0">
      <protection locked="0"/>
    </xf>
    <xf numFmtId="0" fontId="65" fillId="0" borderId="0">
      <protection locked="0"/>
    </xf>
    <xf numFmtId="0" fontId="0" fillId="0" borderId="0">
      <alignment vertical="center"/>
    </xf>
    <xf numFmtId="0" fontId="63" fillId="0" borderId="0">
      <alignment vertical="center"/>
    </xf>
    <xf numFmtId="0" fontId="66" fillId="0" borderId="0" applyNumberFormat="0" applyFill="0" applyBorder="0" applyAlignment="0" applyProtection="0">
      <alignment vertical="top"/>
      <protection locked="0"/>
    </xf>
    <xf numFmtId="0" fontId="64" fillId="0" borderId="0"/>
  </cellStyleXfs>
  <cellXfs count="253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4" fillId="5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5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8" fillId="5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left" vertical="center"/>
    </xf>
    <xf numFmtId="0" fontId="10" fillId="5" borderId="6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0" fontId="13" fillId="5" borderId="0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left" vertical="center"/>
    </xf>
    <xf numFmtId="0" fontId="13" fillId="5" borderId="9" xfId="0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49" fontId="10" fillId="0" borderId="6" xfId="0" applyNumberFormat="1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49" fontId="13" fillId="0" borderId="0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49" fontId="13" fillId="0" borderId="9" xfId="0" applyNumberFormat="1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49" fontId="14" fillId="4" borderId="1" xfId="0" applyNumberFormat="1" applyFont="1" applyFill="1" applyBorder="1" applyAlignment="1">
      <alignment horizontal="center" vertical="center" wrapText="1"/>
    </xf>
    <xf numFmtId="0" fontId="16" fillId="4" borderId="13" xfId="0" applyFont="1" applyFill="1" applyBorder="1" applyAlignment="1">
      <alignment horizontal="center" vertical="center"/>
    </xf>
    <xf numFmtId="0" fontId="16" fillId="4" borderId="14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179" fontId="17" fillId="4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179" fontId="19" fillId="5" borderId="1" xfId="0" applyNumberFormat="1" applyFont="1" applyFill="1" applyBorder="1" applyAlignment="1">
      <alignment horizontal="center" vertical="center" wrapText="1"/>
    </xf>
    <xf numFmtId="179" fontId="19" fillId="0" borderId="1" xfId="0" applyNumberFormat="1" applyFont="1" applyFill="1" applyBorder="1" applyAlignment="1">
      <alignment horizontal="center" vertical="center"/>
    </xf>
    <xf numFmtId="179" fontId="19" fillId="4" borderId="1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10" fillId="5" borderId="0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/>
    </xf>
    <xf numFmtId="179" fontId="17" fillId="0" borderId="1" xfId="0" applyNumberFormat="1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 wrapText="1"/>
    </xf>
    <xf numFmtId="58" fontId="11" fillId="0" borderId="1" xfId="0" applyNumberFormat="1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left" vertical="center"/>
    </xf>
    <xf numFmtId="43" fontId="21" fillId="0" borderId="0" xfId="0" applyNumberFormat="1" applyFont="1">
      <alignment vertical="center"/>
    </xf>
    <xf numFmtId="0" fontId="22" fillId="6" borderId="1" xfId="0" applyFont="1" applyFill="1" applyBorder="1" applyAlignment="1">
      <alignment horizontal="center" vertical="center"/>
    </xf>
    <xf numFmtId="43" fontId="23" fillId="6" borderId="1" xfId="0" applyNumberFormat="1" applyFont="1" applyFill="1" applyBorder="1" applyAlignment="1" applyProtection="1">
      <alignment horizontal="center" vertical="center"/>
      <protection locked="0"/>
    </xf>
    <xf numFmtId="0" fontId="24" fillId="5" borderId="1" xfId="0" applyFont="1" applyFill="1" applyBorder="1" applyAlignment="1">
      <alignment horizontal="center" vertical="center"/>
    </xf>
    <xf numFmtId="0" fontId="2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5" fillId="0" borderId="1" xfId="1" applyNumberFormat="1" applyFont="1" applyFill="1" applyBorder="1" applyAlignment="1" applyProtection="1">
      <alignment horizontal="center" vertical="center"/>
      <protection locked="0"/>
    </xf>
    <xf numFmtId="178" fontId="24" fillId="5" borderId="1" xfId="53" applyFont="1" applyFill="1" applyBorder="1" applyAlignment="1" applyProtection="1">
      <alignment horizontal="left" vertical="center"/>
    </xf>
    <xf numFmtId="2" fontId="26" fillId="7" borderId="1" xfId="55" applyNumberFormat="1" applyFont="1" applyFill="1" applyBorder="1" applyProtection="1">
      <alignment vertical="center"/>
      <protection locked="0"/>
    </xf>
    <xf numFmtId="0" fontId="24" fillId="5" borderId="1" xfId="0" applyFont="1" applyFill="1" applyBorder="1" applyAlignment="1">
      <alignment horizontal="left" vertical="center"/>
    </xf>
    <xf numFmtId="0" fontId="24" fillId="5" borderId="1" xfId="54" applyFont="1" applyFill="1" applyBorder="1" applyAlignment="1" applyProtection="1">
      <alignment horizontal="left" vertical="center"/>
    </xf>
    <xf numFmtId="0" fontId="0" fillId="0" borderId="1" xfId="0" applyBorder="1">
      <alignment vertical="center"/>
    </xf>
    <xf numFmtId="0" fontId="24" fillId="5" borderId="1" xfId="51" applyFont="1" applyFill="1" applyBorder="1" applyAlignment="1">
      <alignment horizontal="left" vertical="center"/>
    </xf>
    <xf numFmtId="0" fontId="24" fillId="8" borderId="1" xfId="0" applyFont="1" applyFill="1" applyBorder="1" applyAlignment="1">
      <alignment horizontal="left" vertical="center"/>
    </xf>
    <xf numFmtId="2" fontId="27" fillId="0" borderId="1" xfId="0" applyNumberFormat="1" applyFont="1" applyBorder="1" applyAlignment="1">
      <alignment vertical="center" wrapText="1"/>
    </xf>
    <xf numFmtId="0" fontId="24" fillId="4" borderId="1" xfId="0" applyFont="1" applyFill="1" applyBorder="1" applyAlignment="1">
      <alignment horizontal="left" vertical="center"/>
    </xf>
    <xf numFmtId="0" fontId="28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2" fontId="10" fillId="7" borderId="15" xfId="55" applyNumberFormat="1" applyFont="1" applyFill="1" applyBorder="1" applyProtection="1">
      <alignment vertical="center"/>
      <protection locked="0"/>
    </xf>
    <xf numFmtId="1" fontId="29" fillId="0" borderId="2" xfId="0" applyNumberFormat="1" applyFont="1" applyBorder="1" applyAlignment="1" applyProtection="1">
      <alignment vertical="center" wrapText="1"/>
      <protection locked="0"/>
    </xf>
    <xf numFmtId="2" fontId="10" fillId="9" borderId="15" xfId="55" applyNumberFormat="1" applyFont="1" applyFill="1" applyBorder="1" applyAlignment="1" applyProtection="1">
      <alignment horizontal="right" vertical="center"/>
      <protection locked="0"/>
    </xf>
    <xf numFmtId="0" fontId="22" fillId="6" borderId="2" xfId="0" applyFont="1" applyFill="1" applyBorder="1" applyAlignment="1">
      <alignment horizontal="center" vertical="center"/>
    </xf>
    <xf numFmtId="180" fontId="9" fillId="0" borderId="2" xfId="1" applyNumberFormat="1" applyFont="1" applyFill="1" applyBorder="1" applyAlignment="1" applyProtection="1">
      <alignment horizontal="center" vertical="center" wrapText="1"/>
      <protection locked="0"/>
    </xf>
    <xf numFmtId="2" fontId="30" fillId="9" borderId="1" xfId="55" applyNumberFormat="1" applyFont="1" applyFill="1" applyBorder="1" applyAlignment="1">
      <alignment horizontal="right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43" fontId="30" fillId="9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24" fillId="5" borderId="2" xfId="0" applyFont="1" applyFill="1" applyBorder="1" applyAlignment="1">
      <alignment horizontal="left" vertical="center"/>
    </xf>
    <xf numFmtId="0" fontId="10" fillId="0" borderId="1" xfId="0" applyFont="1" applyBorder="1" applyProtection="1">
      <alignment vertical="center"/>
      <protection locked="0"/>
    </xf>
    <xf numFmtId="43" fontId="30" fillId="5" borderId="1" xfId="0" applyNumberFormat="1" applyFont="1" applyFill="1" applyBorder="1" applyAlignment="1" applyProtection="1">
      <alignment horizontal="center" vertical="center"/>
      <protection locked="0"/>
    </xf>
    <xf numFmtId="9" fontId="30" fillId="9" borderId="1" xfId="3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24" fillId="0" borderId="0" xfId="0" applyFont="1">
      <alignment vertical="center"/>
    </xf>
    <xf numFmtId="0" fontId="31" fillId="0" borderId="0" xfId="0" applyFont="1">
      <alignment vertical="center"/>
    </xf>
    <xf numFmtId="0" fontId="31" fillId="0" borderId="0" xfId="0" applyFont="1" applyAlignment="1">
      <alignment horizontal="center" vertical="center"/>
    </xf>
    <xf numFmtId="43" fontId="31" fillId="0" borderId="0" xfId="1" applyFont="1" applyProtection="1">
      <alignment vertical="center"/>
    </xf>
    <xf numFmtId="0" fontId="11" fillId="10" borderId="16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11" fillId="10" borderId="1" xfId="0" applyFont="1" applyFill="1" applyBorder="1" applyAlignment="1" applyProtection="1">
      <alignment horizontal="center" vertical="center" wrapText="1"/>
      <protection locked="0"/>
    </xf>
    <xf numFmtId="0" fontId="32" fillId="0" borderId="2" xfId="6" applyFill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14" fontId="26" fillId="0" borderId="17" xfId="58" applyNumberFormat="1" applyFont="1" applyBorder="1" applyAlignment="1">
      <alignment horizontal="center" vertical="center"/>
    </xf>
    <xf numFmtId="0" fontId="11" fillId="10" borderId="4" xfId="0" applyFont="1" applyFill="1" applyBorder="1" applyAlignment="1" applyProtection="1">
      <alignment horizontal="center" vertical="center"/>
      <protection locked="0"/>
    </xf>
    <xf numFmtId="0" fontId="33" fillId="0" borderId="3" xfId="0" applyFont="1" applyBorder="1" applyAlignment="1" applyProtection="1">
      <alignment horizontal="center" vertical="center"/>
      <protection locked="0"/>
    </xf>
    <xf numFmtId="0" fontId="11" fillId="10" borderId="1" xfId="0" applyFont="1" applyFill="1" applyBorder="1" applyAlignment="1" applyProtection="1">
      <alignment horizontal="center" vertical="center"/>
      <protection locked="0"/>
    </xf>
    <xf numFmtId="180" fontId="34" fillId="0" borderId="3" xfId="1" applyNumberFormat="1" applyFont="1" applyBorder="1" applyAlignment="1" applyProtection="1">
      <alignment horizontal="center" vertical="center"/>
      <protection locked="0"/>
    </xf>
    <xf numFmtId="180" fontId="34" fillId="0" borderId="4" xfId="1" applyNumberFormat="1" applyFont="1" applyFill="1" applyBorder="1" applyAlignment="1" applyProtection="1">
      <alignment horizontal="center" vertical="center"/>
      <protection locked="0"/>
    </xf>
    <xf numFmtId="180" fontId="34" fillId="0" borderId="3" xfId="1" applyNumberFormat="1" applyFont="1" applyFill="1" applyBorder="1" applyAlignment="1" applyProtection="1">
      <alignment horizontal="center" vertical="center"/>
      <protection locked="0"/>
    </xf>
    <xf numFmtId="14" fontId="35" fillId="0" borderId="17" xfId="58" applyNumberFormat="1" applyFont="1" applyBorder="1" applyAlignment="1">
      <alignment horizontal="center" vertical="center"/>
    </xf>
    <xf numFmtId="14" fontId="32" fillId="0" borderId="3" xfId="6" applyNumberFormat="1" applyFill="1" applyBorder="1" applyAlignment="1" applyProtection="1">
      <alignment horizontal="center" vertical="center"/>
      <protection locked="0"/>
    </xf>
    <xf numFmtId="0" fontId="11" fillId="10" borderId="2" xfId="0" applyFont="1" applyFill="1" applyBorder="1" applyAlignment="1" applyProtection="1">
      <alignment horizontal="center" vertical="center"/>
      <protection locked="0"/>
    </xf>
    <xf numFmtId="0" fontId="11" fillId="10" borderId="3" xfId="0" applyFont="1" applyFill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36" fillId="0" borderId="1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/>
    </xf>
    <xf numFmtId="0" fontId="31" fillId="0" borderId="1" xfId="0" applyFont="1" applyBorder="1" applyAlignment="1">
      <alignment horizontal="center" vertical="center"/>
    </xf>
    <xf numFmtId="43" fontId="31" fillId="0" borderId="1" xfId="0" applyNumberFormat="1" applyFont="1" applyBorder="1" applyAlignment="1">
      <alignment horizontal="left" vertical="center"/>
    </xf>
    <xf numFmtId="0" fontId="36" fillId="11" borderId="1" xfId="0" applyFont="1" applyFill="1" applyBorder="1" applyAlignment="1">
      <alignment horizontal="left" vertical="center"/>
    </xf>
    <xf numFmtId="0" fontId="36" fillId="11" borderId="3" xfId="0" applyFont="1" applyFill="1" applyBorder="1" applyAlignment="1">
      <alignment horizontal="left" vertical="center"/>
    </xf>
    <xf numFmtId="0" fontId="36" fillId="11" borderId="3" xfId="0" applyFont="1" applyFill="1" applyBorder="1" applyAlignment="1">
      <alignment horizontal="center" vertical="center"/>
    </xf>
    <xf numFmtId="43" fontId="36" fillId="11" borderId="4" xfId="0" applyNumberFormat="1" applyFont="1" applyFill="1" applyBorder="1" applyAlignment="1">
      <alignment horizontal="left" vertical="center"/>
    </xf>
    <xf numFmtId="0" fontId="36" fillId="12" borderId="1" xfId="0" applyFont="1" applyFill="1" applyBorder="1" applyAlignment="1">
      <alignment horizontal="center" vertical="center"/>
    </xf>
    <xf numFmtId="43" fontId="36" fillId="1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1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24" fillId="0" borderId="1" xfId="0" applyFont="1" applyBorder="1" applyAlignment="1">
      <alignment horizontal="center" vertical="center"/>
    </xf>
    <xf numFmtId="43" fontId="24" fillId="0" borderId="1" xfId="0" applyNumberFormat="1" applyFont="1" applyBorder="1" applyAlignment="1">
      <alignment horizontal="left" vertical="center"/>
    </xf>
    <xf numFmtId="0" fontId="24" fillId="0" borderId="1" xfId="0" applyFont="1" applyFill="1" applyBorder="1" applyAlignment="1">
      <alignment horizontal="left" vertical="center"/>
    </xf>
    <xf numFmtId="0" fontId="36" fillId="11" borderId="2" xfId="0" applyFont="1" applyFill="1" applyBorder="1" applyAlignment="1">
      <alignment horizontal="left" vertical="center"/>
    </xf>
    <xf numFmtId="0" fontId="36" fillId="11" borderId="4" xfId="0" applyFont="1" applyFill="1" applyBorder="1" applyAlignment="1">
      <alignment horizontal="left" vertical="center"/>
    </xf>
    <xf numFmtId="43" fontId="24" fillId="5" borderId="1" xfId="0" applyNumberFormat="1" applyFont="1" applyFill="1" applyBorder="1" applyAlignment="1">
      <alignment horizontal="left" vertical="center"/>
    </xf>
    <xf numFmtId="0" fontId="24" fillId="5" borderId="13" xfId="0" applyFont="1" applyFill="1" applyBorder="1" applyAlignment="1">
      <alignment horizontal="center" vertical="center"/>
    </xf>
    <xf numFmtId="180" fontId="37" fillId="0" borderId="8" xfId="1" applyNumberFormat="1" applyFont="1" applyFill="1" applyBorder="1" applyAlignment="1">
      <alignment horizontal="center" vertical="center"/>
    </xf>
    <xf numFmtId="180" fontId="37" fillId="0" borderId="1" xfId="1" applyNumberFormat="1" applyFont="1" applyFill="1" applyBorder="1" applyAlignment="1">
      <alignment horizontal="center" vertical="center"/>
    </xf>
    <xf numFmtId="181" fontId="37" fillId="4" borderId="1" xfId="1" applyNumberFormat="1" applyFont="1" applyFill="1" applyBorder="1" applyAlignment="1">
      <alignment vertical="center"/>
    </xf>
    <xf numFmtId="0" fontId="24" fillId="5" borderId="14" xfId="0" applyFont="1" applyFill="1" applyBorder="1" applyAlignment="1">
      <alignment horizontal="center" vertical="center"/>
    </xf>
    <xf numFmtId="180" fontId="37" fillId="0" borderId="10" xfId="1" applyNumberFormat="1" applyFont="1" applyFill="1" applyBorder="1" applyAlignment="1">
      <alignment horizontal="center" vertical="center"/>
    </xf>
    <xf numFmtId="180" fontId="37" fillId="0" borderId="14" xfId="1" applyNumberFormat="1" applyFont="1" applyFill="1" applyBorder="1" applyAlignment="1">
      <alignment horizontal="center" vertical="center"/>
    </xf>
    <xf numFmtId="58" fontId="24" fillId="0" borderId="8" xfId="1" applyNumberFormat="1" applyFont="1" applyFill="1" applyBorder="1" applyAlignment="1">
      <alignment horizontal="left" vertical="center" wrapText="1"/>
    </xf>
    <xf numFmtId="181" fontId="24" fillId="4" borderId="1" xfId="1" applyNumberFormat="1" applyFont="1" applyFill="1" applyBorder="1" applyAlignment="1">
      <alignment vertical="center"/>
    </xf>
    <xf numFmtId="180" fontId="37" fillId="0" borderId="11" xfId="1" applyNumberFormat="1" applyFont="1" applyFill="1" applyBorder="1" applyAlignment="1">
      <alignment horizontal="center" vertical="center"/>
    </xf>
    <xf numFmtId="180" fontId="37" fillId="0" borderId="12" xfId="1" applyNumberFormat="1" applyFont="1" applyFill="1" applyBorder="1" applyAlignment="1">
      <alignment horizontal="center" vertical="center"/>
    </xf>
    <xf numFmtId="180" fontId="37" fillId="0" borderId="4" xfId="1" applyNumberFormat="1" applyFont="1" applyFill="1" applyBorder="1" applyAlignment="1">
      <alignment horizontal="center" vertical="center"/>
    </xf>
    <xf numFmtId="180" fontId="37" fillId="0" borderId="9" xfId="1" applyNumberFormat="1" applyFont="1" applyFill="1" applyBorder="1" applyAlignment="1">
      <alignment horizontal="center" vertical="center"/>
    </xf>
    <xf numFmtId="0" fontId="11" fillId="10" borderId="2" xfId="0" applyFont="1" applyFill="1" applyBorder="1" applyAlignment="1" applyProtection="1">
      <alignment horizontal="center" vertical="center" wrapText="1"/>
      <protection locked="0"/>
    </xf>
    <xf numFmtId="0" fontId="11" fillId="0" borderId="18" xfId="0" applyFont="1" applyBorder="1" applyAlignment="1" applyProtection="1">
      <alignment horizontal="center" vertical="center" wrapText="1"/>
      <protection locked="0"/>
    </xf>
    <xf numFmtId="31" fontId="11" fillId="0" borderId="2" xfId="0" applyNumberFormat="1" applyFont="1" applyBorder="1" applyAlignment="1" applyProtection="1">
      <alignment horizontal="center" vertical="center"/>
      <protection locked="0"/>
    </xf>
    <xf numFmtId="0" fontId="11" fillId="0" borderId="18" xfId="0" applyFont="1" applyBorder="1" applyAlignment="1" applyProtection="1">
      <alignment horizontal="center" vertical="center"/>
      <protection locked="0"/>
    </xf>
    <xf numFmtId="0" fontId="36" fillId="11" borderId="1" xfId="0" applyFont="1" applyFill="1" applyBorder="1" applyAlignment="1">
      <alignment horizontal="center" vertical="center"/>
    </xf>
    <xf numFmtId="43" fontId="36" fillId="11" borderId="1" xfId="1" applyFont="1" applyFill="1" applyBorder="1" applyProtection="1">
      <alignment vertical="center"/>
    </xf>
    <xf numFmtId="0" fontId="10" fillId="13" borderId="1" xfId="0" applyFont="1" applyFill="1" applyBorder="1" applyAlignment="1">
      <alignment horizontal="center" vertical="center"/>
    </xf>
    <xf numFmtId="43" fontId="30" fillId="0" borderId="1" xfId="1" applyFont="1" applyFill="1" applyBorder="1" applyProtection="1">
      <alignment vertical="center"/>
    </xf>
    <xf numFmtId="0" fontId="31" fillId="0" borderId="1" xfId="0" applyFont="1" applyBorder="1">
      <alignment vertical="center"/>
    </xf>
    <xf numFmtId="0" fontId="10" fillId="14" borderId="1" xfId="0" applyFont="1" applyFill="1" applyBorder="1" applyAlignment="1">
      <alignment horizontal="center" vertical="center"/>
    </xf>
    <xf numFmtId="43" fontId="30" fillId="9" borderId="1" xfId="1" applyFont="1" applyFill="1" applyBorder="1" applyProtection="1">
      <alignment vertical="center"/>
    </xf>
    <xf numFmtId="43" fontId="36" fillId="0" borderId="1" xfId="0" applyNumberFormat="1" applyFont="1" applyBorder="1" applyAlignment="1" applyProtection="1">
      <alignment horizontal="center" vertical="center"/>
      <protection locked="0"/>
    </xf>
    <xf numFmtId="43" fontId="30" fillId="0" borderId="1" xfId="1" applyFont="1" applyBorder="1" applyProtection="1">
      <alignment vertical="center"/>
    </xf>
    <xf numFmtId="0" fontId="38" fillId="13" borderId="1" xfId="0" applyFont="1" applyFill="1" applyBorder="1" applyAlignment="1">
      <alignment horizontal="center" vertical="center"/>
    </xf>
    <xf numFmtId="43" fontId="30" fillId="15" borderId="1" xfId="1" applyFont="1" applyFill="1" applyBorder="1" applyProtection="1">
      <alignment vertical="center"/>
    </xf>
    <xf numFmtId="0" fontId="24" fillId="5" borderId="14" xfId="0" applyFont="1" applyFill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43" fontId="38" fillId="4" borderId="1" xfId="0" applyNumberFormat="1" applyFont="1" applyFill="1" applyBorder="1" applyAlignment="1">
      <alignment horizontal="center" vertical="center"/>
    </xf>
    <xf numFmtId="43" fontId="31" fillId="0" borderId="1" xfId="1" applyFont="1" applyBorder="1" applyProtection="1">
      <alignment vertical="center"/>
    </xf>
    <xf numFmtId="58" fontId="31" fillId="0" borderId="1" xfId="0" applyNumberFormat="1" applyFont="1" applyBorder="1">
      <alignment vertical="center"/>
    </xf>
    <xf numFmtId="43" fontId="38" fillId="13" borderId="1" xfId="0" applyNumberFormat="1" applyFont="1" applyFill="1" applyBorder="1" applyAlignment="1">
      <alignment horizontal="center" vertical="center"/>
    </xf>
    <xf numFmtId="43" fontId="24" fillId="0" borderId="1" xfId="1" applyFont="1" applyBorder="1" applyProtection="1">
      <alignment vertical="center"/>
    </xf>
    <xf numFmtId="0" fontId="24" fillId="0" borderId="1" xfId="0" applyFont="1" applyBorder="1">
      <alignment vertical="center"/>
    </xf>
    <xf numFmtId="43" fontId="31" fillId="0" borderId="1" xfId="0" applyNumberFormat="1" applyFont="1" applyBorder="1" applyAlignment="1">
      <alignment horizontal="center" vertical="center"/>
    </xf>
    <xf numFmtId="0" fontId="39" fillId="0" borderId="1" xfId="0" applyFont="1" applyBorder="1" applyAlignment="1">
      <alignment horizontal="left" vertical="center" wrapText="1"/>
    </xf>
    <xf numFmtId="176" fontId="40" fillId="11" borderId="1" xfId="2" applyFont="1" applyFill="1" applyBorder="1" applyAlignment="1" applyProtection="1">
      <alignment horizontal="center" vertical="center" wrapText="1"/>
    </xf>
    <xf numFmtId="176" fontId="40" fillId="11" borderId="1" xfId="2" applyFont="1" applyFill="1" applyBorder="1" applyAlignment="1" applyProtection="1">
      <alignment horizontal="center" vertical="center" wrapText="1"/>
      <protection locked="0"/>
    </xf>
    <xf numFmtId="0" fontId="41" fillId="0" borderId="14" xfId="0" applyFont="1" applyBorder="1" applyAlignment="1">
      <alignment horizontal="center" vertical="center"/>
    </xf>
    <xf numFmtId="43" fontId="41" fillId="0" borderId="14" xfId="1" applyFont="1" applyBorder="1" applyAlignment="1">
      <alignment horizontal="center" vertical="center"/>
    </xf>
    <xf numFmtId="0" fontId="41" fillId="4" borderId="14" xfId="0" applyFont="1" applyFill="1" applyBorder="1" applyAlignment="1">
      <alignment horizontal="center" vertical="center" wrapText="1"/>
    </xf>
    <xf numFmtId="0" fontId="42" fillId="0" borderId="2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0" fontId="42" fillId="0" borderId="4" xfId="0" applyFont="1" applyBorder="1" applyAlignment="1">
      <alignment horizontal="center" vertical="center" wrapText="1"/>
    </xf>
    <xf numFmtId="43" fontId="42" fillId="0" borderId="1" xfId="1" applyFont="1" applyBorder="1" applyAlignment="1">
      <alignment horizontal="center" vertical="center"/>
    </xf>
    <xf numFmtId="0" fontId="42" fillId="0" borderId="14" xfId="0" applyFont="1" applyBorder="1" applyAlignment="1">
      <alignment horizontal="center" vertical="center"/>
    </xf>
    <xf numFmtId="0" fontId="39" fillId="0" borderId="1" xfId="0" applyFont="1" applyBorder="1">
      <alignment vertical="center"/>
    </xf>
    <xf numFmtId="0" fontId="42" fillId="0" borderId="0" xfId="0" applyFont="1" applyAlignment="1">
      <alignment horizontal="center" vertical="center" wrapText="1"/>
    </xf>
    <xf numFmtId="0" fontId="39" fillId="0" borderId="0" xfId="0" applyFont="1">
      <alignment vertical="center"/>
    </xf>
    <xf numFmtId="0" fontId="43" fillId="11" borderId="1" xfId="0" applyFont="1" applyFill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1" fillId="16" borderId="1" xfId="0" applyFont="1" applyFill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43" fontId="39" fillId="0" borderId="1" xfId="0" applyNumberFormat="1" applyFont="1" applyBorder="1" applyAlignment="1">
      <alignment horizontal="center" vertical="center"/>
    </xf>
    <xf numFmtId="9" fontId="39" fillId="0" borderId="1" xfId="0" applyNumberFormat="1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9" fontId="39" fillId="0" borderId="0" xfId="0" applyNumberFormat="1" applyFont="1" applyAlignment="1">
      <alignment horizontal="center" vertical="center"/>
    </xf>
    <xf numFmtId="9" fontId="39" fillId="0" borderId="1" xfId="3" applyFont="1" applyBorder="1" applyAlignment="1">
      <alignment horizontal="center" vertical="center"/>
    </xf>
    <xf numFmtId="9" fontId="39" fillId="0" borderId="0" xfId="3" applyFont="1" applyBorder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a__x000a_NA_x000a__x000a_ 2 2" xfId="49"/>
    <cellStyle name="Euro" xfId="50"/>
    <cellStyle name="常规 2" xfId="51"/>
    <cellStyle name="常规 2 2" xfId="52"/>
    <cellStyle name="常规 2 2 2" xfId="53"/>
    <cellStyle name="常规 2 2 3" xfId="54"/>
    <cellStyle name="常规 3" xfId="55"/>
    <cellStyle name="常规 3 2" xfId="56"/>
    <cellStyle name="超链接 2" xfId="57"/>
    <cellStyle name="样式 1" xfId="58"/>
  </cellStyles>
  <dxfs count="2">
    <dxf>
      <fill>
        <patternFill patternType="solid">
          <bgColor rgb="FFC5E0B3"/>
        </patternFill>
      </fill>
    </dxf>
    <dxf>
      <fill>
        <patternFill patternType="solid">
          <bgColor theme="9" tint="0.599963377788629"/>
        </patternFill>
      </fill>
    </dxf>
  </dxfs>
  <tableStyles count="0" defaultTableStyle="TableStyleMedium2" defaultPivotStyle="PivotStyleLight16"/>
  <colors>
    <mruColors>
      <color rgb="00FE4904"/>
      <color rgb="00FE4905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www.wps.cn/officeDocument/2020/cellImage" Target="cellimag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80365" y="635"/>
          <a:ext cx="1337310" cy="507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  <xdr:twoCellAnchor>
    <xdr:from>
      <xdr:col>1</xdr:col>
      <xdr:colOff>75565</xdr:colOff>
      <xdr:row>305</xdr:row>
      <xdr:rowOff>635</xdr:rowOff>
    </xdr:from>
    <xdr:to>
      <xdr:col>3</xdr:col>
      <xdr:colOff>132883</xdr:colOff>
      <xdr:row>307</xdr:row>
      <xdr:rowOff>165276</xdr:rowOff>
    </xdr:to>
    <xdr:pic>
      <xdr:nvPicPr>
        <xdr:cNvPr id="3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80365" y="55731410"/>
          <a:ext cx="1337310" cy="507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renzheng03@kuaishou.com" TargetMode="External"/><Relationship Id="rId1" Type="http://schemas.openxmlformats.org/officeDocument/2006/relationships/hyperlink" Target="mailto:zhonglan@cct.cn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H20"/>
  <sheetViews>
    <sheetView showGridLines="0" topLeftCell="B2" workbookViewId="0">
      <selection activeCell="B10" sqref="B10:F10"/>
    </sheetView>
  </sheetViews>
  <sheetFormatPr defaultColWidth="8.81666666666667" defaultRowHeight="17.25" outlineLevelCol="7"/>
  <cols>
    <col min="1" max="1" width="3.46666666666667" style="149" customWidth="1"/>
    <col min="2" max="2" width="15.0583333333333" style="149" customWidth="1"/>
    <col min="3" max="3" width="19" style="149" customWidth="1"/>
    <col min="4" max="4" width="15.35" style="149" customWidth="1"/>
    <col min="5" max="5" width="14.35" style="149" customWidth="1"/>
    <col min="6" max="6" width="12.175" style="149" customWidth="1"/>
    <col min="7" max="7" width="13.8166666666667" style="149" customWidth="1"/>
    <col min="8" max="8" width="22.175" style="149" customWidth="1"/>
    <col min="9" max="9" width="2.23333333333333" style="149" customWidth="1"/>
    <col min="10" max="10" width="21.875" style="149" customWidth="1"/>
    <col min="11" max="16384" width="8.81666666666667" style="149"/>
  </cols>
  <sheetData>
    <row r="2" ht="167.55" customHeight="1" spans="2:8">
      <c r="B2" s="229" t="s">
        <v>0</v>
      </c>
      <c r="C2" s="229"/>
      <c r="D2" s="229"/>
      <c r="E2" s="229"/>
      <c r="F2" s="229"/>
      <c r="G2" s="229"/>
      <c r="H2" s="229"/>
    </row>
    <row r="3" spans="2:8">
      <c r="B3" s="230" t="s">
        <v>1</v>
      </c>
      <c r="C3" s="230" t="s">
        <v>2</v>
      </c>
      <c r="D3" s="231" t="s">
        <v>3</v>
      </c>
      <c r="E3" s="231" t="s">
        <v>4</v>
      </c>
      <c r="F3" s="231" t="s">
        <v>5</v>
      </c>
      <c r="G3" s="231" t="s">
        <v>6</v>
      </c>
      <c r="H3" s="230" t="s">
        <v>7</v>
      </c>
    </row>
    <row r="4" spans="2:8">
      <c r="B4" s="232" t="s">
        <v>8</v>
      </c>
      <c r="C4" s="232" t="s">
        <v>9</v>
      </c>
      <c r="D4" s="232" t="s">
        <v>10</v>
      </c>
      <c r="E4" s="233">
        <f>VLOOKUP($B4,'L2-模块报价'!$A$6:$K$6,11,FALSE)</f>
        <v>156145</v>
      </c>
      <c r="F4" s="234">
        <v>1</v>
      </c>
      <c r="G4" s="233">
        <f>F4*E4</f>
        <v>156145</v>
      </c>
      <c r="H4" s="232"/>
    </row>
    <row r="5" spans="2:8">
      <c r="B5" s="232" t="s">
        <v>11</v>
      </c>
      <c r="C5" s="232" t="s">
        <v>12</v>
      </c>
      <c r="D5" s="232" t="s">
        <v>10</v>
      </c>
      <c r="E5" s="233">
        <f>VLOOKUP($B5,'L2-模块报价'!$A$16:$K$16,11,FALSE)</f>
        <v>15400</v>
      </c>
      <c r="F5" s="234">
        <v>1</v>
      </c>
      <c r="G5" s="233">
        <f t="shared" ref="G5:G9" si="0">F5*E5</f>
        <v>15400</v>
      </c>
      <c r="H5" s="232"/>
    </row>
    <row r="6" spans="2:8">
      <c r="B6" s="232" t="s">
        <v>13</v>
      </c>
      <c r="C6" s="232" t="s">
        <v>14</v>
      </c>
      <c r="D6" s="232" t="s">
        <v>10</v>
      </c>
      <c r="E6" s="233">
        <f>VLOOKUP($B6,'L2-模块报价'!$A$22:$K$22,11,FALSE)</f>
        <v>307384.9</v>
      </c>
      <c r="F6" s="234">
        <v>1</v>
      </c>
      <c r="G6" s="233">
        <f t="shared" si="0"/>
        <v>307384.9</v>
      </c>
      <c r="H6" s="232"/>
    </row>
    <row r="7" spans="2:8">
      <c r="B7" s="232" t="s">
        <v>15</v>
      </c>
      <c r="C7" s="232" t="s">
        <v>16</v>
      </c>
      <c r="D7" s="232" t="s">
        <v>10</v>
      </c>
      <c r="E7" s="233">
        <f>VLOOKUP($B7,'L2-模块报价'!$A$36:$K$36,11,FALSE)</f>
        <v>937267.21</v>
      </c>
      <c r="F7" s="234">
        <v>1</v>
      </c>
      <c r="G7" s="233">
        <f t="shared" si="0"/>
        <v>937267.21</v>
      </c>
      <c r="H7" s="232"/>
    </row>
    <row r="8" spans="2:8">
      <c r="B8" s="232" t="s">
        <v>17</v>
      </c>
      <c r="C8" s="232" t="s">
        <v>18</v>
      </c>
      <c r="D8" s="232" t="s">
        <v>10</v>
      </c>
      <c r="E8" s="233">
        <f>VLOOKUP($B8,'L2-模块报价'!$A$77:$K$77,11,FALSE)</f>
        <v>175041.962796</v>
      </c>
      <c r="F8" s="234">
        <v>1</v>
      </c>
      <c r="G8" s="233">
        <f t="shared" si="0"/>
        <v>175041.962796</v>
      </c>
      <c r="H8" s="232"/>
    </row>
    <row r="9" spans="2:8">
      <c r="B9" s="232"/>
      <c r="C9" s="232" t="s">
        <v>19</v>
      </c>
      <c r="D9" s="232" t="s">
        <v>10</v>
      </c>
      <c r="E9" s="233">
        <f>'L2-模块报价'!K81</f>
        <v>-16686</v>
      </c>
      <c r="F9" s="234">
        <v>1</v>
      </c>
      <c r="G9" s="233">
        <f t="shared" si="0"/>
        <v>-16686</v>
      </c>
      <c r="H9" s="232"/>
    </row>
    <row r="10" spans="2:8">
      <c r="B10" s="235" t="s">
        <v>20</v>
      </c>
      <c r="C10" s="236"/>
      <c r="D10" s="236"/>
      <c r="E10" s="236"/>
      <c r="F10" s="237"/>
      <c r="G10" s="238">
        <f>SUM(G4:G9)</f>
        <v>1574553.072796</v>
      </c>
      <c r="H10" s="239"/>
    </row>
    <row r="11" spans="2:8">
      <c r="B11" s="235" t="s">
        <v>21</v>
      </c>
      <c r="C11" s="236"/>
      <c r="D11" s="236"/>
      <c r="E11" s="236"/>
      <c r="F11" s="237"/>
      <c r="G11" s="240"/>
      <c r="H11" s="240"/>
    </row>
    <row r="12" spans="2:8">
      <c r="B12" s="241"/>
      <c r="C12" s="241"/>
      <c r="D12" s="241"/>
      <c r="E12" s="241"/>
      <c r="F12" s="241"/>
      <c r="G12" s="242"/>
      <c r="H12" s="242"/>
    </row>
    <row r="13" spans="2:8">
      <c r="B13" s="242"/>
      <c r="C13" s="242"/>
      <c r="D13" s="242"/>
      <c r="E13" s="242"/>
      <c r="F13" s="242"/>
      <c r="G13" s="242"/>
      <c r="H13" s="242"/>
    </row>
    <row r="14" spans="2:8">
      <c r="B14" s="243" t="s">
        <v>22</v>
      </c>
      <c r="C14" s="243"/>
      <c r="D14" s="243"/>
      <c r="E14" s="243"/>
      <c r="F14" s="242"/>
      <c r="G14" s="244"/>
      <c r="H14" s="242"/>
    </row>
    <row r="15" spans="2:8">
      <c r="B15" s="245" t="s">
        <v>23</v>
      </c>
      <c r="C15" s="245"/>
      <c r="D15" s="245" t="s">
        <v>24</v>
      </c>
      <c r="E15" s="245" t="s">
        <v>25</v>
      </c>
      <c r="F15" s="242"/>
      <c r="G15" s="244"/>
      <c r="H15" s="242"/>
    </row>
    <row r="16" spans="2:8">
      <c r="B16" s="246" t="s">
        <v>26</v>
      </c>
      <c r="C16" s="246"/>
      <c r="D16" s="247">
        <f>G10</f>
        <v>1574553.072796</v>
      </c>
      <c r="E16" s="248">
        <v>1</v>
      </c>
      <c r="F16" s="249"/>
      <c r="G16" s="250"/>
      <c r="H16" s="242"/>
    </row>
    <row r="17" spans="2:8">
      <c r="B17" s="246" t="s">
        <v>27</v>
      </c>
      <c r="C17" s="246"/>
      <c r="D17" s="247">
        <f>G7</f>
        <v>937267.21</v>
      </c>
      <c r="E17" s="251">
        <f>D17/D16</f>
        <v>0.595259204782253</v>
      </c>
      <c r="F17" s="249"/>
      <c r="G17" s="252"/>
      <c r="H17" s="242"/>
    </row>
    <row r="18" spans="2:8">
      <c r="B18" s="246" t="s">
        <v>28</v>
      </c>
      <c r="C18" s="246"/>
      <c r="D18" s="247">
        <f>D16-D17</f>
        <v>637285.862796</v>
      </c>
      <c r="E18" s="251">
        <f>D18/D16</f>
        <v>0.404740795217747</v>
      </c>
      <c r="F18" s="249"/>
      <c r="G18" s="250"/>
      <c r="H18" s="242"/>
    </row>
    <row r="19" spans="2:8">
      <c r="B19" s="246" t="s">
        <v>29</v>
      </c>
      <c r="C19" s="246"/>
      <c r="D19" s="251">
        <v>1</v>
      </c>
      <c r="E19" s="251">
        <v>1</v>
      </c>
      <c r="F19" s="249"/>
      <c r="G19" s="252"/>
      <c r="H19" s="242"/>
    </row>
    <row r="20" spans="2:8">
      <c r="B20" s="246" t="s">
        <v>30</v>
      </c>
      <c r="C20" s="246"/>
      <c r="D20" s="247"/>
      <c r="E20" s="251">
        <v>0</v>
      </c>
      <c r="F20" s="249"/>
      <c r="G20" s="252"/>
      <c r="H20" s="242"/>
    </row>
  </sheetData>
  <sheetProtection autoFilter="0"/>
  <mergeCells count="10">
    <mergeCell ref="B2:H2"/>
    <mergeCell ref="B10:F10"/>
    <mergeCell ref="B11:F11"/>
    <mergeCell ref="B14:E14"/>
    <mergeCell ref="B15:C15"/>
    <mergeCell ref="B16:C16"/>
    <mergeCell ref="B17:C17"/>
    <mergeCell ref="B18:C18"/>
    <mergeCell ref="B19:C19"/>
    <mergeCell ref="B20:C2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1"/>
  <sheetViews>
    <sheetView showGridLines="0" tabSelected="1" zoomScale="70" zoomScaleNormal="70" topLeftCell="C1" workbookViewId="0">
      <selection activeCell="K40" sqref="K40"/>
    </sheetView>
  </sheetViews>
  <sheetFormatPr defaultColWidth="8.58333333333333" defaultRowHeight="17.25"/>
  <cols>
    <col min="1" max="1" width="6.81666666666667" style="149" customWidth="1"/>
    <col min="2" max="2" width="42.2333333333333" style="149" customWidth="1"/>
    <col min="3" max="3" width="32.9416666666667" style="150" customWidth="1"/>
    <col min="4" max="4" width="24.7583333333333" style="150" customWidth="1"/>
    <col min="5" max="5" width="72.7583333333333" style="150" customWidth="1"/>
    <col min="6" max="6" width="13.2916666666667" style="150" customWidth="1"/>
    <col min="7" max="8" width="11.8166666666667" style="151" customWidth="1"/>
    <col min="9" max="9" width="12.2333333333333" style="150" customWidth="1"/>
    <col min="10" max="10" width="8.81666666666667" style="150" customWidth="1"/>
    <col min="11" max="11" width="25.5833333333333" style="151" customWidth="1"/>
    <col min="12" max="12" width="20.35" style="149" customWidth="1"/>
    <col min="13" max="16384" width="8.58333333333333" style="149"/>
  </cols>
  <sheetData>
    <row r="1" s="147" customFormat="1" ht="11.55" customHeight="1" spans="1:11">
      <c r="A1" s="152" t="s">
        <v>31</v>
      </c>
      <c r="B1" s="153" t="s">
        <v>32</v>
      </c>
      <c r="C1" s="154"/>
      <c r="D1" s="155"/>
      <c r="E1" s="156" t="s">
        <v>33</v>
      </c>
      <c r="F1" s="157" t="s">
        <v>34</v>
      </c>
      <c r="G1" s="154"/>
      <c r="H1" s="154"/>
      <c r="I1" s="205" t="s">
        <v>35</v>
      </c>
      <c r="J1" s="157" t="s">
        <v>36</v>
      </c>
      <c r="K1" s="206"/>
    </row>
    <row r="2" s="147" customFormat="1" ht="13.5" spans="1:11">
      <c r="A2" s="152" t="s">
        <v>37</v>
      </c>
      <c r="B2" s="153" t="s">
        <v>38</v>
      </c>
      <c r="C2" s="154"/>
      <c r="D2" s="154"/>
      <c r="E2" s="156" t="s">
        <v>39</v>
      </c>
      <c r="F2" s="158" t="s">
        <v>40</v>
      </c>
      <c r="G2" s="159"/>
      <c r="H2" s="160"/>
      <c r="I2" s="205" t="s">
        <v>35</v>
      </c>
      <c r="J2" s="153">
        <v>15996339305</v>
      </c>
      <c r="K2" s="206"/>
    </row>
    <row r="3" s="147" customFormat="1" ht="13.5" spans="1:11">
      <c r="A3" s="152" t="s">
        <v>41</v>
      </c>
      <c r="B3" s="161" t="s">
        <v>42</v>
      </c>
      <c r="C3" s="162" t="s">
        <v>43</v>
      </c>
      <c r="D3" s="163">
        <v>210</v>
      </c>
      <c r="E3" s="164" t="s">
        <v>44</v>
      </c>
      <c r="F3" s="165" t="s">
        <v>45</v>
      </c>
      <c r="G3" s="166"/>
      <c r="H3" s="167"/>
      <c r="I3" s="170" t="s">
        <v>46</v>
      </c>
      <c r="J3" s="207">
        <v>45924</v>
      </c>
      <c r="K3" s="208"/>
    </row>
    <row r="4" s="147" customFormat="1" ht="14.25" spans="1:11">
      <c r="A4" s="152" t="s">
        <v>47</v>
      </c>
      <c r="B4" s="168" t="s">
        <v>48</v>
      </c>
      <c r="C4" s="162" t="s">
        <v>49</v>
      </c>
      <c r="D4" s="169" t="s">
        <v>50</v>
      </c>
      <c r="E4" s="170" t="s">
        <v>35</v>
      </c>
      <c r="F4" s="171"/>
      <c r="G4" s="172">
        <v>13910193620</v>
      </c>
      <c r="H4" s="173"/>
      <c r="I4" s="173"/>
      <c r="J4" s="173"/>
      <c r="K4" s="208"/>
    </row>
    <row r="5" ht="18" spans="1:11">
      <c r="A5" s="174" t="s">
        <v>51</v>
      </c>
      <c r="B5" s="175"/>
      <c r="C5" s="175"/>
      <c r="D5" s="176"/>
      <c r="E5" s="175"/>
      <c r="F5" s="176"/>
      <c r="G5" s="177"/>
      <c r="H5" s="177"/>
      <c r="I5" s="176"/>
      <c r="J5" s="176"/>
      <c r="K5" s="177"/>
    </row>
    <row r="6" ht="32.25" customHeight="1" spans="1:12">
      <c r="A6" s="178" t="s">
        <v>8</v>
      </c>
      <c r="B6" s="179" t="s">
        <v>9</v>
      </c>
      <c r="C6" s="179"/>
      <c r="D6" s="179"/>
      <c r="E6" s="179"/>
      <c r="F6" s="180"/>
      <c r="G6" s="181"/>
      <c r="H6" s="181"/>
      <c r="I6" s="209"/>
      <c r="J6" s="209" t="s">
        <v>52</v>
      </c>
      <c r="K6" s="210">
        <f>SUM(K8:K15)</f>
        <v>156145</v>
      </c>
      <c r="L6" s="209"/>
    </row>
    <row r="7" ht="15.5" customHeight="1" spans="1:12">
      <c r="A7" s="182" t="s">
        <v>1</v>
      </c>
      <c r="B7" s="182" t="s">
        <v>53</v>
      </c>
      <c r="C7" s="182" t="s">
        <v>54</v>
      </c>
      <c r="D7" s="182" t="s">
        <v>55</v>
      </c>
      <c r="E7" s="182" t="s">
        <v>56</v>
      </c>
      <c r="F7" s="182" t="s">
        <v>3</v>
      </c>
      <c r="G7" s="183" t="s">
        <v>57</v>
      </c>
      <c r="H7" s="183" t="s">
        <v>58</v>
      </c>
      <c r="I7" s="183" t="s">
        <v>59</v>
      </c>
      <c r="J7" s="183" t="s">
        <v>60</v>
      </c>
      <c r="K7" s="183" t="s">
        <v>6</v>
      </c>
      <c r="L7" s="183" t="s">
        <v>7</v>
      </c>
    </row>
    <row r="8" spans="1:12">
      <c r="A8" s="184">
        <v>3</v>
      </c>
      <c r="B8" s="185" t="s">
        <v>61</v>
      </c>
      <c r="C8" s="186" t="s">
        <v>62</v>
      </c>
      <c r="D8" s="186" t="s">
        <v>63</v>
      </c>
      <c r="E8" s="185">
        <v>0</v>
      </c>
      <c r="F8" s="186" t="s">
        <v>64</v>
      </c>
      <c r="G8" s="187">
        <v>600</v>
      </c>
      <c r="H8" s="187">
        <v>600</v>
      </c>
      <c r="I8" s="211">
        <v>56</v>
      </c>
      <c r="J8" s="211">
        <v>1</v>
      </c>
      <c r="K8" s="212">
        <f t="shared" ref="K8:K15" si="0">H8*I8*J8</f>
        <v>33600</v>
      </c>
      <c r="L8" s="213"/>
    </row>
    <row r="9" spans="1:12">
      <c r="A9" s="184">
        <v>11</v>
      </c>
      <c r="B9" s="185" t="s">
        <v>61</v>
      </c>
      <c r="C9" s="186" t="s">
        <v>65</v>
      </c>
      <c r="D9" s="186" t="s">
        <v>66</v>
      </c>
      <c r="E9" s="185">
        <v>0</v>
      </c>
      <c r="F9" s="186" t="s">
        <v>64</v>
      </c>
      <c r="G9" s="187">
        <v>1300</v>
      </c>
      <c r="H9" s="187">
        <v>1300</v>
      </c>
      <c r="I9" s="211">
        <v>9</v>
      </c>
      <c r="J9" s="211">
        <v>1</v>
      </c>
      <c r="K9" s="212">
        <f t="shared" si="0"/>
        <v>11700</v>
      </c>
      <c r="L9" s="213"/>
    </row>
    <row r="10" spans="1:12">
      <c r="A10" s="184">
        <v>7</v>
      </c>
      <c r="B10" s="185" t="s">
        <v>61</v>
      </c>
      <c r="C10" s="186" t="s">
        <v>67</v>
      </c>
      <c r="D10" s="186" t="s">
        <v>68</v>
      </c>
      <c r="E10" s="185">
        <v>0</v>
      </c>
      <c r="F10" s="186" t="s">
        <v>64</v>
      </c>
      <c r="G10" s="187">
        <v>900</v>
      </c>
      <c r="H10" s="187">
        <v>900</v>
      </c>
      <c r="I10" s="211">
        <v>12</v>
      </c>
      <c r="J10" s="211">
        <v>1</v>
      </c>
      <c r="K10" s="212">
        <f t="shared" si="0"/>
        <v>10800</v>
      </c>
      <c r="L10" s="213"/>
    </row>
    <row r="11" spans="1:12">
      <c r="A11" s="184">
        <v>16</v>
      </c>
      <c r="B11" s="125" t="str">
        <f>VLOOKUP($A11,'L3-明细条目报价'!$A$2:$G$109,2,FALSE)</f>
        <v>包车
1、包含8小时100公里</v>
      </c>
      <c r="C11" s="120" t="str">
        <f>VLOOKUP($A11,'L3-明细条目报价'!$A$2:$G$109,3,FALSE)</f>
        <v>别克GL8</v>
      </c>
      <c r="D11" s="120" t="str">
        <f>VLOOKUP($A11,'L3-明细条目报价'!$A$2:$G$109,4,FALSE)</f>
        <v>7座普通商务车
或等同档次</v>
      </c>
      <c r="E11" s="125">
        <f>VLOOKUP($A11,'L3-明细条目报价'!$A$2:$G$109,5,FALSE)</f>
        <v>0</v>
      </c>
      <c r="F11" s="186" t="s">
        <v>69</v>
      </c>
      <c r="G11" s="187">
        <v>800</v>
      </c>
      <c r="H11" s="187">
        <v>800</v>
      </c>
      <c r="I11" s="211">
        <v>21</v>
      </c>
      <c r="J11" s="211">
        <v>1</v>
      </c>
      <c r="K11" s="212">
        <f t="shared" si="0"/>
        <v>16800</v>
      </c>
      <c r="L11" s="213"/>
    </row>
    <row r="12" spans="1:12">
      <c r="A12" s="184">
        <v>42</v>
      </c>
      <c r="B12" s="188" t="str">
        <f>VLOOKUP($A12,'L3-明细条目报价'!$A$2:$G$109,2,FALSE)</f>
        <v>车辆超时间费</v>
      </c>
      <c r="C12" s="120" t="str">
        <f>VLOOKUP($A12,'L3-明细条目报价'!$A$2:$G$109,3,FALSE)</f>
        <v>别克GL8</v>
      </c>
      <c r="D12" s="120" t="str">
        <f>VLOOKUP($A12,'L3-明细条目报价'!$A$2:$G$109,4,FALSE)</f>
        <v>7座普通商务车
或等同档次</v>
      </c>
      <c r="E12" s="125">
        <f>VLOOKUP($A12,'L3-明细条目报价'!$A$2:$G$109,5,FALSE)</f>
        <v>0</v>
      </c>
      <c r="F12" s="120" t="str">
        <f>VLOOKUP($A12,'L3-明细条目报价'!$A$2:$G$109,6,FALSE)</f>
        <v>每小时</v>
      </c>
      <c r="G12" s="187">
        <f>VLOOKUP($A12,'L3-明细条目报价'!$A$2:$G$109,7,FALSE)</f>
        <v>70</v>
      </c>
      <c r="H12" s="187">
        <f>VLOOKUP($A12,'L3-明细条目报价'!$A$2:$G$109,7,FALSE)</f>
        <v>70</v>
      </c>
      <c r="I12" s="211">
        <v>1</v>
      </c>
      <c r="J12" s="211">
        <v>29</v>
      </c>
      <c r="K12" s="212">
        <f t="shared" si="0"/>
        <v>2030</v>
      </c>
      <c r="L12" s="213"/>
    </row>
    <row r="13" spans="1:12">
      <c r="A13" s="184">
        <v>29</v>
      </c>
      <c r="B13" s="185" t="s">
        <v>70</v>
      </c>
      <c r="C13" s="186" t="s">
        <v>62</v>
      </c>
      <c r="D13" s="186" t="s">
        <v>63</v>
      </c>
      <c r="E13" s="185">
        <v>0</v>
      </c>
      <c r="F13" s="186" t="s">
        <v>71</v>
      </c>
      <c r="G13" s="187">
        <v>5</v>
      </c>
      <c r="H13" s="187">
        <v>5</v>
      </c>
      <c r="I13" s="211">
        <v>1</v>
      </c>
      <c r="J13" s="211">
        <v>12370</v>
      </c>
      <c r="K13" s="212">
        <f t="shared" si="0"/>
        <v>61850</v>
      </c>
      <c r="L13" s="213"/>
    </row>
    <row r="14" spans="1:12">
      <c r="A14" s="184">
        <v>37</v>
      </c>
      <c r="B14" s="185" t="s">
        <v>70</v>
      </c>
      <c r="C14" s="186" t="s">
        <v>65</v>
      </c>
      <c r="D14" s="186" t="s">
        <v>66</v>
      </c>
      <c r="E14" s="185">
        <v>0</v>
      </c>
      <c r="F14" s="186" t="s">
        <v>71</v>
      </c>
      <c r="G14" s="187">
        <v>5</v>
      </c>
      <c r="H14" s="187">
        <v>5</v>
      </c>
      <c r="I14" s="211">
        <v>1</v>
      </c>
      <c r="J14" s="211">
        <v>1700</v>
      </c>
      <c r="K14" s="212">
        <f t="shared" si="0"/>
        <v>8500</v>
      </c>
      <c r="L14" s="213"/>
    </row>
    <row r="15" spans="1:12">
      <c r="A15" s="184">
        <v>33</v>
      </c>
      <c r="B15" s="185" t="s">
        <v>70</v>
      </c>
      <c r="C15" s="186" t="s">
        <v>67</v>
      </c>
      <c r="D15" s="186" t="s">
        <v>68</v>
      </c>
      <c r="E15" s="185">
        <v>0</v>
      </c>
      <c r="F15" s="186" t="s">
        <v>71</v>
      </c>
      <c r="G15" s="187">
        <v>5</v>
      </c>
      <c r="H15" s="187">
        <v>5</v>
      </c>
      <c r="I15" s="211">
        <v>1</v>
      </c>
      <c r="J15" s="211">
        <v>2173</v>
      </c>
      <c r="K15" s="212">
        <f t="shared" si="0"/>
        <v>10865</v>
      </c>
      <c r="L15" s="213"/>
    </row>
    <row r="16" ht="32.25" customHeight="1" spans="1:12">
      <c r="A16" s="178" t="s">
        <v>11</v>
      </c>
      <c r="B16" s="189" t="s">
        <v>12</v>
      </c>
      <c r="C16" s="179"/>
      <c r="D16" s="179"/>
      <c r="E16" s="179"/>
      <c r="F16" s="179"/>
      <c r="G16" s="190"/>
      <c r="H16" s="190"/>
      <c r="I16" s="209"/>
      <c r="J16" s="209" t="s">
        <v>52</v>
      </c>
      <c r="K16" s="210">
        <f>SUM(K18:K21)</f>
        <v>15400</v>
      </c>
      <c r="L16" s="209"/>
    </row>
    <row r="17" ht="18" spans="1:12">
      <c r="A17" s="182" t="s">
        <v>1</v>
      </c>
      <c r="B17" s="182" t="s">
        <v>72</v>
      </c>
      <c r="C17" s="182" t="s">
        <v>73</v>
      </c>
      <c r="D17" s="182" t="s">
        <v>74</v>
      </c>
      <c r="E17" s="182" t="s">
        <v>7</v>
      </c>
      <c r="F17" s="182" t="s">
        <v>75</v>
      </c>
      <c r="G17" s="183" t="s">
        <v>57</v>
      </c>
      <c r="H17" s="183" t="s">
        <v>58</v>
      </c>
      <c r="I17" s="183" t="s">
        <v>59</v>
      </c>
      <c r="J17" s="183" t="s">
        <v>60</v>
      </c>
      <c r="K17" s="183" t="s">
        <v>6</v>
      </c>
      <c r="L17" s="183" t="s">
        <v>7</v>
      </c>
    </row>
    <row r="18" spans="1:12">
      <c r="A18" s="184">
        <v>54</v>
      </c>
      <c r="B18" s="125" t="s">
        <v>76</v>
      </c>
      <c r="C18" s="120" t="s">
        <v>77</v>
      </c>
      <c r="D18" s="120" t="s">
        <v>77</v>
      </c>
      <c r="E18" s="125" t="s">
        <v>78</v>
      </c>
      <c r="F18" s="120" t="s">
        <v>79</v>
      </c>
      <c r="G18" s="191">
        <v>50</v>
      </c>
      <c r="H18" s="191">
        <v>50</v>
      </c>
      <c r="I18" s="214">
        <v>60</v>
      </c>
      <c r="J18" s="211">
        <v>1</v>
      </c>
      <c r="K18" s="215">
        <v>3000</v>
      </c>
      <c r="L18" s="213"/>
    </row>
    <row r="19" ht="18" spans="1:12">
      <c r="A19" s="184">
        <v>57</v>
      </c>
      <c r="B19" s="125" t="s">
        <v>80</v>
      </c>
      <c r="C19" s="120" t="s">
        <v>77</v>
      </c>
      <c r="D19" s="120" t="s">
        <v>77</v>
      </c>
      <c r="E19" s="125" t="s">
        <v>81</v>
      </c>
      <c r="F19" s="120" t="s">
        <v>79</v>
      </c>
      <c r="G19" s="191">
        <v>15</v>
      </c>
      <c r="H19" s="191">
        <v>15</v>
      </c>
      <c r="I19" s="214">
        <v>100</v>
      </c>
      <c r="J19" s="211">
        <v>1</v>
      </c>
      <c r="K19" s="215">
        <v>1500</v>
      </c>
      <c r="L19" s="216"/>
    </row>
    <row r="20" spans="1:12">
      <c r="A20" s="120">
        <v>62</v>
      </c>
      <c r="B20" s="125" t="str">
        <f>VLOOKUP($A20,'L3-明细条目报价'!$A$2:$G$109,2,FALSE)</f>
        <v>平面设计费</v>
      </c>
      <c r="C20" s="120" t="str">
        <f>VLOOKUP($A20,'L3-明细条目报价'!$A$2:$G$109,3,FALSE)</f>
        <v>/</v>
      </c>
      <c r="D20" s="120" t="str">
        <f>VLOOKUP($A20,'L3-明细条目报价'!$A$2:$G$109,4,FALSE)</f>
        <v>/</v>
      </c>
      <c r="E20" s="125">
        <f>VLOOKUP($A20,'L3-明细条目报价'!$A$2:$G$109,5,FALSE)</f>
        <v>0</v>
      </c>
      <c r="F20" s="120" t="str">
        <f>VLOOKUP($A20,'L3-明细条目报价'!$A$2:$G$109,6,FALSE)</f>
        <v>pcs</v>
      </c>
      <c r="G20" s="191">
        <f>VLOOKUP($A20,'L3-明细条目报价'!$A$2:$G$109,7,FALSE)</f>
        <v>700</v>
      </c>
      <c r="H20" s="191">
        <f>G20</f>
        <v>700</v>
      </c>
      <c r="I20" s="214">
        <v>12</v>
      </c>
      <c r="J20" s="211">
        <v>1</v>
      </c>
      <c r="K20" s="217">
        <f t="shared" ref="K20:K21" si="1">G20*I20*J20</f>
        <v>8400</v>
      </c>
      <c r="L20" s="213"/>
    </row>
    <row r="21" ht="16" customHeight="1" spans="1:12">
      <c r="A21" s="120">
        <v>64</v>
      </c>
      <c r="B21" s="125" t="str">
        <f>VLOOKUP($A21,'L3-明细条目报价'!$A$2:$G$109,2,FALSE)</f>
        <v>定制工作服</v>
      </c>
      <c r="C21" s="120" t="str">
        <f>VLOOKUP($A21,'L3-明细条目报价'!$A$2:$G$109,3,FALSE)</f>
        <v>/</v>
      </c>
      <c r="D21" s="120" t="str">
        <f>VLOOKUP($A21,'L3-明细条目报价'!$A$2:$G$109,4,FALSE)</f>
        <v>/</v>
      </c>
      <c r="E21" s="125">
        <f>VLOOKUP($A21,'L3-明细条目报价'!$A$2:$G$109,5,FALSE)</f>
        <v>0</v>
      </c>
      <c r="F21" s="120" t="str">
        <f>VLOOKUP($A21,'L3-明细条目报价'!$A$2:$G$109,6,FALSE)</f>
        <v>件</v>
      </c>
      <c r="G21" s="191">
        <f>VLOOKUP($A21,'L3-明细条目报价'!$A$2:$G$109,7,FALSE)</f>
        <v>50</v>
      </c>
      <c r="H21" s="191">
        <f>G21</f>
        <v>50</v>
      </c>
      <c r="I21" s="214">
        <v>50</v>
      </c>
      <c r="J21" s="211">
        <v>1</v>
      </c>
      <c r="K21" s="217">
        <f t="shared" si="1"/>
        <v>2500</v>
      </c>
      <c r="L21" s="120"/>
    </row>
    <row r="22" ht="32.25" customHeight="1" spans="1:12">
      <c r="A22" s="189" t="s">
        <v>13</v>
      </c>
      <c r="B22" s="178" t="s">
        <v>82</v>
      </c>
      <c r="C22" s="178"/>
      <c r="D22" s="178"/>
      <c r="E22" s="178"/>
      <c r="F22" s="178"/>
      <c r="G22" s="178"/>
      <c r="H22" s="178"/>
      <c r="I22" s="209"/>
      <c r="J22" s="209" t="s">
        <v>52</v>
      </c>
      <c r="K22" s="210">
        <f>SUM(K24:K35)</f>
        <v>307384.9</v>
      </c>
      <c r="L22" s="209"/>
    </row>
    <row r="23" ht="18" spans="1:12">
      <c r="A23" s="182" t="s">
        <v>1</v>
      </c>
      <c r="B23" s="182" t="s">
        <v>72</v>
      </c>
      <c r="C23" s="182" t="s">
        <v>73</v>
      </c>
      <c r="D23" s="182" t="s">
        <v>74</v>
      </c>
      <c r="E23" s="182" t="s">
        <v>7</v>
      </c>
      <c r="F23" s="182" t="s">
        <v>75</v>
      </c>
      <c r="G23" s="183" t="s">
        <v>57</v>
      </c>
      <c r="H23" s="183" t="s">
        <v>58</v>
      </c>
      <c r="I23" s="183" t="s">
        <v>59</v>
      </c>
      <c r="J23" s="183" t="s">
        <v>60</v>
      </c>
      <c r="K23" s="183" t="s">
        <v>6</v>
      </c>
      <c r="L23" s="183" t="s">
        <v>7</v>
      </c>
    </row>
    <row r="24" spans="1:12">
      <c r="A24" s="120">
        <v>70</v>
      </c>
      <c r="B24" s="125" t="str">
        <f>VLOOKUP($A24,'L3-明细条目报价'!$A$2:$G$109,2,FALSE)</f>
        <v>活动现场前期运营</v>
      </c>
      <c r="C24" s="120" t="str">
        <f>VLOOKUP($A24,'L3-明细条目报价'!$A$2:$G$109,3,FALSE)</f>
        <v>/</v>
      </c>
      <c r="D24" s="120" t="str">
        <f>VLOOKUP($A24,'L3-明细条目报价'!$A$2:$G$109,4,FALSE)</f>
        <v>/</v>
      </c>
      <c r="E24" s="120" t="str">
        <f>VLOOKUP($A24,'L3-明细条目报价'!$A$2:$G$109,5,FALSE)</f>
        <v>工作时长8小时、供应商自有人员</v>
      </c>
      <c r="F24" s="120" t="str">
        <f>VLOOKUP($A24,'L3-明细条目报价'!$A$2:$G$109,6,FALSE)</f>
        <v>人/次</v>
      </c>
      <c r="G24" s="120">
        <f>VLOOKUP($A24,'L3-明细条目报价'!$A$2:$G$109,7,FALSE)</f>
        <v>1300</v>
      </c>
      <c r="H24" s="120">
        <f>VLOOKUP($A24,'L3-明细条目报价'!$A$2:$G$109,7,FALSE)</f>
        <v>1300</v>
      </c>
      <c r="I24" s="214">
        <v>49</v>
      </c>
      <c r="J24" s="211">
        <v>1</v>
      </c>
      <c r="K24" s="217">
        <f>G24*I24*J24</f>
        <v>63700</v>
      </c>
      <c r="L24" s="213" t="s">
        <v>83</v>
      </c>
    </row>
    <row r="25" spans="1:12">
      <c r="A25" s="184">
        <v>71</v>
      </c>
      <c r="B25" s="188" t="str">
        <f>VLOOKUP($A25,'L3-明细条目报价'!$A$2:$G$109,2,FALSE)</f>
        <v>中台核心工作组</v>
      </c>
      <c r="C25" s="120" t="str">
        <f>VLOOKUP($A25,'L3-明细条目报价'!$A$2:$G$109,3,FALSE)</f>
        <v>/</v>
      </c>
      <c r="D25" s="120" t="str">
        <f>VLOOKUP($A25,'L3-明细条目报价'!$A$2:$G$109,4,FALSE)</f>
        <v>/</v>
      </c>
      <c r="E25" s="120">
        <f>VLOOKUP($A25,'L3-明细条目报价'!$A$2:$G$109,5,FALSE)</f>
        <v>0</v>
      </c>
      <c r="F25" s="120" t="str">
        <f>VLOOKUP($A25,'L3-明细条目报价'!$A$2:$G$109,6,FALSE)</f>
        <v>人/天</v>
      </c>
      <c r="G25" s="120">
        <f>VLOOKUP($A25,'L3-明细条目报价'!$A$2:$G$109,7,FALSE)</f>
        <v>800</v>
      </c>
      <c r="H25" s="120">
        <f>VLOOKUP($A25,'L3-明细条目报价'!$A$2:$G$109,7,FALSE)</f>
        <v>800</v>
      </c>
      <c r="I25" s="214">
        <v>11</v>
      </c>
      <c r="J25" s="211">
        <v>7</v>
      </c>
      <c r="K25" s="217">
        <f t="shared" ref="K25:K28" si="2">G25*I25*J25</f>
        <v>61600</v>
      </c>
      <c r="L25" s="213" t="s">
        <v>84</v>
      </c>
    </row>
    <row r="26" spans="1:12">
      <c r="A26" s="184">
        <v>72</v>
      </c>
      <c r="B26" s="188" t="str">
        <f>VLOOKUP($A26,'L3-明细条目报价'!$A$2:$G$109,2,FALSE)</f>
        <v>活动现场执行人员</v>
      </c>
      <c r="C26" s="120" t="str">
        <f>VLOOKUP($A26,'L3-明细条目报价'!$A$2:$G$109,3,FALSE)</f>
        <v>/</v>
      </c>
      <c r="D26" s="120" t="str">
        <f>VLOOKUP($A26,'L3-明细条目报价'!$A$2:$G$109,4,FALSE)</f>
        <v>/</v>
      </c>
      <c r="E26" s="120">
        <f>VLOOKUP($A26,'L3-明细条目报价'!$A$2:$G$109,5,FALSE)</f>
        <v>0</v>
      </c>
      <c r="F26" s="120" t="str">
        <f>VLOOKUP($A26,'L3-明细条目报价'!$A$2:$G$109,6,FALSE)</f>
        <v>人/天</v>
      </c>
      <c r="G26" s="120">
        <f>VLOOKUP($A26,'L3-明细条目报价'!$A$2:$G$109,7,FALSE)</f>
        <v>700</v>
      </c>
      <c r="H26" s="120">
        <f>VLOOKUP($A26,'L3-明细条目报价'!$A$2:$G$109,7,FALSE)</f>
        <v>700</v>
      </c>
      <c r="I26" s="214">
        <v>79</v>
      </c>
      <c r="J26" s="211">
        <v>1</v>
      </c>
      <c r="K26" s="217">
        <f t="shared" si="2"/>
        <v>55300</v>
      </c>
      <c r="L26" s="213" t="s">
        <v>85</v>
      </c>
    </row>
    <row r="27" spans="1:12">
      <c r="A27" s="184">
        <v>74</v>
      </c>
      <c r="B27" s="188" t="str">
        <f>VLOOKUP($A27,'L3-明细条目报价'!$A$2:$G$109,2,FALSE)</f>
        <v>第三方统筹</v>
      </c>
      <c r="C27" s="120" t="str">
        <f>VLOOKUP($A27,'L3-明细条目报价'!$A$2:$G$109,3,FALSE)</f>
        <v>/</v>
      </c>
      <c r="D27" s="120" t="str">
        <f>VLOOKUP($A27,'L3-明细条目报价'!$A$2:$G$109,4,FALSE)</f>
        <v>/</v>
      </c>
      <c r="E27" s="120" t="str">
        <f>VLOOKUP($A27,'L3-明细条目报价'!$A$2:$G$109,5,FALSE)</f>
        <v>工作时长8小时、第三方外包人员</v>
      </c>
      <c r="F27" s="120" t="str">
        <f>VLOOKUP($A27,'L3-明细条目报价'!$A$2:$G$109,6,FALSE)</f>
        <v>人/天</v>
      </c>
      <c r="G27" s="120">
        <f>VLOOKUP($A27,'L3-明细条目报价'!$A$2:$G$109,7,FALSE)</f>
        <v>1000</v>
      </c>
      <c r="H27" s="120">
        <f>VLOOKUP($A27,'L3-明细条目报价'!$A$2:$G$109,7,FALSE)</f>
        <v>1000</v>
      </c>
      <c r="I27" s="214">
        <v>3</v>
      </c>
      <c r="J27" s="211">
        <v>5</v>
      </c>
      <c r="K27" s="217">
        <f t="shared" si="2"/>
        <v>15000</v>
      </c>
      <c r="L27" s="213" t="s">
        <v>86</v>
      </c>
    </row>
    <row r="28" spans="1:12">
      <c r="A28" s="184">
        <v>78</v>
      </c>
      <c r="B28" s="188" t="str">
        <f>VLOOKUP($A28,'L3-明细条目报价'!$A$2:$G$109,2,FALSE)</f>
        <v>机场工作人员-其他</v>
      </c>
      <c r="C28" s="120" t="str">
        <f>VLOOKUP($A28,'L3-明细条目报价'!$A$2:$G$109,3,FALSE)</f>
        <v>/</v>
      </c>
      <c r="D28" s="120" t="str">
        <f>VLOOKUP($A28,'L3-明细条目报价'!$A$2:$G$109,4,FALSE)</f>
        <v>/</v>
      </c>
      <c r="E28" s="120">
        <f>VLOOKUP($A28,'L3-明细条目报价'!$A$2:$G$109,5,FALSE)</f>
        <v>0</v>
      </c>
      <c r="F28" s="120" t="str">
        <f>VLOOKUP($A28,'L3-明细条目报价'!$A$2:$G$109,6,FALSE)</f>
        <v>人/天</v>
      </c>
      <c r="G28" s="120">
        <f>VLOOKUP($A28,'L3-明细条目报价'!$A$2:$G$109,7,FALSE)</f>
        <v>550</v>
      </c>
      <c r="H28" s="120">
        <f>VLOOKUP($A28,'L3-明细条目报价'!$A$2:$G$109,7,FALSE)</f>
        <v>550</v>
      </c>
      <c r="I28" s="214">
        <v>22</v>
      </c>
      <c r="J28" s="211">
        <v>1</v>
      </c>
      <c r="K28" s="217">
        <f t="shared" si="2"/>
        <v>12100</v>
      </c>
      <c r="L28" s="213" t="s">
        <v>87</v>
      </c>
    </row>
    <row r="29" spans="1:12">
      <c r="A29" s="184">
        <v>82</v>
      </c>
      <c r="B29" s="188" t="str">
        <f>VLOOKUP($A29,'L3-明细条目报价'!$A$2:$G$109,2,FALSE)</f>
        <v>高铁站工作人员-其他</v>
      </c>
      <c r="C29" s="120" t="str">
        <f>VLOOKUP($A29,'L3-明细条目报价'!$A$2:$G$109,3,FALSE)</f>
        <v>/</v>
      </c>
      <c r="D29" s="120" t="str">
        <f>VLOOKUP($A29,'L3-明细条目报价'!$A$2:$G$109,4,FALSE)</f>
        <v>/</v>
      </c>
      <c r="E29" s="120">
        <f>VLOOKUP($A29,'L3-明细条目报价'!$A$2:$G$109,5,FALSE)</f>
        <v>0</v>
      </c>
      <c r="F29" s="120" t="str">
        <f>VLOOKUP($A29,'L3-明细条目报价'!$A$2:$G$109,6,FALSE)</f>
        <v>人/天</v>
      </c>
      <c r="G29" s="120">
        <f>VLOOKUP($A29,'L3-明细条目报价'!$A$2:$G$109,7,FALSE)</f>
        <v>550</v>
      </c>
      <c r="H29" s="120">
        <f>VLOOKUP($A29,'L3-明细条目报价'!$A$2:$G$109,7,FALSE)</f>
        <v>550</v>
      </c>
      <c r="I29" s="214">
        <v>1</v>
      </c>
      <c r="J29" s="211">
        <v>2</v>
      </c>
      <c r="K29" s="217">
        <f t="shared" ref="K29:K31" si="3">G29*I29*J29</f>
        <v>1100</v>
      </c>
      <c r="L29" s="213" t="s">
        <v>88</v>
      </c>
    </row>
    <row r="30" spans="1:12">
      <c r="A30" s="120">
        <v>86</v>
      </c>
      <c r="B30" s="188" t="str">
        <f>VLOOKUP($A30,'L3-明细条目报价'!$A$2:$G$109,2,FALSE)</f>
        <v>酒店工作人员-其他</v>
      </c>
      <c r="C30" s="120" t="str">
        <f>VLOOKUP($A30,'L3-明细条目报价'!$A$2:$G$109,3,FALSE)</f>
        <v>/</v>
      </c>
      <c r="D30" s="120" t="str">
        <f>VLOOKUP($A30,'L3-明细条目报价'!$A$2:$G$109,4,FALSE)</f>
        <v>/</v>
      </c>
      <c r="E30" s="120">
        <f>VLOOKUP($A30,'L3-明细条目报价'!$A$2:$G$109,5,FALSE)</f>
        <v>0</v>
      </c>
      <c r="F30" s="120" t="str">
        <f>VLOOKUP($A30,'L3-明细条目报价'!$A$2:$G$109,6,FALSE)</f>
        <v>人/天</v>
      </c>
      <c r="G30" s="120">
        <f>VLOOKUP($A30,'L3-明细条目报价'!$A$2:$G$109,7,FALSE)</f>
        <v>550</v>
      </c>
      <c r="H30" s="120">
        <f>VLOOKUP($A30,'L3-明细条目报价'!$A$2:$G$109,7,FALSE)</f>
        <v>550</v>
      </c>
      <c r="I30" s="214">
        <v>13</v>
      </c>
      <c r="J30" s="211">
        <v>1</v>
      </c>
      <c r="K30" s="217">
        <f t="shared" si="3"/>
        <v>7150</v>
      </c>
      <c r="L30" s="213" t="s">
        <v>89</v>
      </c>
    </row>
    <row r="31" spans="1:12">
      <c r="A31" s="120">
        <v>88</v>
      </c>
      <c r="B31" s="125" t="str">
        <f>VLOOKUP($A31,'L3-明细条目报价'!$A$2:$G$109,2,FALSE)</f>
        <v>人员补助</v>
      </c>
      <c r="C31" s="120" t="str">
        <f>VLOOKUP($A31,'L3-明细条目报价'!$A$2:$G$109,3,FALSE)</f>
        <v>餐补</v>
      </c>
      <c r="D31" s="120" t="str">
        <f>VLOOKUP($A31,'L3-明细条目报价'!$A$2:$G$109,4,FALSE)</f>
        <v>/</v>
      </c>
      <c r="E31" s="120" t="str">
        <f>VLOOKUP($A31,'L3-明细条目报价'!$A$2:$G$109,5,FALSE)</f>
        <v>每人每天80（仅供应商自有人员可以报）
凭证完整：凭证金额与补助金额取低值；</v>
      </c>
      <c r="F31" s="120" t="str">
        <f>VLOOKUP($A31,'L3-明细条目报价'!$A$2:$G$109,6,FALSE)</f>
        <v>人/天</v>
      </c>
      <c r="G31" s="120">
        <f>VLOOKUP($A31,'L3-明细条目报价'!$A$2:$G$109,7,FALSE)</f>
        <v>80</v>
      </c>
      <c r="H31" s="120">
        <v>30</v>
      </c>
      <c r="I31" s="214">
        <v>389</v>
      </c>
      <c r="J31" s="211">
        <v>1</v>
      </c>
      <c r="K31" s="217">
        <f>H31*I31*J31</f>
        <v>11670</v>
      </c>
      <c r="L31" s="213" t="s">
        <v>90</v>
      </c>
    </row>
    <row r="32" spans="1:12">
      <c r="A32" s="120">
        <v>89</v>
      </c>
      <c r="B32" s="125" t="str">
        <f>VLOOKUP($A32,'L3-明细条目报价'!$A$2:$G$109,2,FALSE)</f>
        <v>人员补助</v>
      </c>
      <c r="C32" s="120" t="str">
        <f>VLOOKUP($A32,'L3-明细条目报价'!$A$2:$G$109,3,FALSE)</f>
        <v>大交通补助</v>
      </c>
      <c r="D32" s="120" t="str">
        <f>VLOOKUP($A32,'L3-明细条目报价'!$A$2:$G$109,4,FALSE)</f>
        <v>/</v>
      </c>
      <c r="E32" s="120" t="str">
        <f>VLOOKUP($A32,'L3-明细条目报价'!$A$2:$G$109,5,FALSE)</f>
        <v>机票经济舱，高铁二等座，同时段需价格最低（仅供应商自有人员可以报）</v>
      </c>
      <c r="F32" s="120">
        <f>VLOOKUP($A32,'L3-明细条目报价'!$A$2:$G$109,6,FALSE)</f>
        <v>0</v>
      </c>
      <c r="G32" s="120">
        <f>VLOOKUP($A32,'L3-明细条目报价'!$A$2:$G$109,7,FALSE)</f>
        <v>0</v>
      </c>
      <c r="H32" s="120">
        <v>7090.5</v>
      </c>
      <c r="I32" s="214">
        <v>1</v>
      </c>
      <c r="J32" s="211">
        <v>1</v>
      </c>
      <c r="K32" s="217">
        <f>H32*I32*J32</f>
        <v>7090.5</v>
      </c>
      <c r="L32" s="213"/>
    </row>
    <row r="33" spans="1:12">
      <c r="A33" s="120">
        <v>90</v>
      </c>
      <c r="B33" s="125" t="str">
        <f>VLOOKUP($A33,'L3-明细条目报价'!$A$2:$G$109,2,FALSE)</f>
        <v>人员补助</v>
      </c>
      <c r="C33" s="120" t="str">
        <f>VLOOKUP($A33,'L3-明细条目报价'!$A$2:$G$109,3,FALSE)</f>
        <v>住宿补助</v>
      </c>
      <c r="D33" s="120" t="str">
        <f>VLOOKUP($A33,'L3-明细条目报价'!$A$2:$G$109,4,FALSE)</f>
        <v>/</v>
      </c>
      <c r="E33" s="120" t="str">
        <f>VLOOKUP($A33,'L3-明细条目报价'!$A$2:$G$109,5,FALSE)</f>
        <v>同性双床350/天，不分城市（仅供应商自有人员可以报）
凭证完整：凭证金额与补助金额取低值；</v>
      </c>
      <c r="F33" s="120" t="str">
        <f>VLOOKUP($A33,'L3-明细条目报价'!$A$2:$G$109,6,FALSE)</f>
        <v>2人/天</v>
      </c>
      <c r="G33" s="120">
        <f>VLOOKUP($A33,'L3-明细条目报价'!$A$2:$G$109,7,FALSE)</f>
        <v>350</v>
      </c>
      <c r="H33" s="120">
        <v>350</v>
      </c>
      <c r="I33" s="214">
        <v>15</v>
      </c>
      <c r="J33" s="211">
        <v>5</v>
      </c>
      <c r="K33" s="217">
        <f>H33*I33*J33</f>
        <v>26250</v>
      </c>
      <c r="L33" s="213"/>
    </row>
    <row r="34" spans="1:12">
      <c r="A34" s="120">
        <v>91</v>
      </c>
      <c r="B34" s="125" t="str">
        <f>VLOOKUP($A34,'L3-明细条目报价'!$A$2:$G$109,2,FALSE)</f>
        <v>人员补助</v>
      </c>
      <c r="C34" s="120" t="str">
        <f>VLOOKUP($A34,'L3-明细条目报价'!$A$2:$G$109,3,FALSE)</f>
        <v>小交通补助（打车）</v>
      </c>
      <c r="D34" s="120" t="str">
        <f>VLOOKUP($A34,'L3-明细条目报价'!$A$2:$G$109,4,FALSE)</f>
        <v>/</v>
      </c>
      <c r="E34" s="120" t="str">
        <f>VLOOKUP($A34,'L3-明细条目报价'!$A$2:$G$109,5,FALSE)</f>
        <v>30/天/人
凭证完整：凭证金额与补助金额取低值；</v>
      </c>
      <c r="F34" s="120" t="str">
        <f>VLOOKUP($A34,'L3-明细条目报价'!$A$2:$G$109,6,FALSE)</f>
        <v>天/人</v>
      </c>
      <c r="G34" s="120">
        <f>VLOOKUP($A34,'L3-明细条目报价'!$A$2:$G$109,7,FALSE)</f>
        <v>30</v>
      </c>
      <c r="H34" s="120">
        <v>1274.4</v>
      </c>
      <c r="I34" s="214">
        <v>1</v>
      </c>
      <c r="J34" s="211">
        <v>1</v>
      </c>
      <c r="K34" s="217">
        <f>H34*I34*J34</f>
        <v>1274.4</v>
      </c>
      <c r="L34" s="213"/>
    </row>
    <row r="35" spans="1:12">
      <c r="A35" s="120">
        <v>92</v>
      </c>
      <c r="B35" s="125" t="str">
        <f>VLOOKUP($A35,'L3-明细条目报价'!$A$2:$G$109,2,FALSE)</f>
        <v>人员补助</v>
      </c>
      <c r="C35" s="120" t="str">
        <f>VLOOKUP($A35,'L3-明细条目报价'!$A$2:$G$109,3,FALSE)</f>
        <v>超时费</v>
      </c>
      <c r="D35" s="120" t="str">
        <f>VLOOKUP($A35,'L3-明细条目报价'!$A$2:$G$109,4,FALSE)</f>
        <v>/</v>
      </c>
      <c r="E35" s="120" t="str">
        <f>VLOOKUP($A35,'L3-明细条目报价'!$A$2:$G$109,5,FALSE)</f>
        <v>50/小时
凭证完整：凭证金额与补助金额取低值；</v>
      </c>
      <c r="F35" s="120" t="str">
        <f>VLOOKUP($A35,'L3-明细条目报价'!$A$2:$G$109,6,FALSE)</f>
        <v>小时</v>
      </c>
      <c r="G35" s="120">
        <f>VLOOKUP($A35,'L3-明细条目报价'!$A$2:$G$109,7,FALSE)</f>
        <v>50</v>
      </c>
      <c r="H35" s="120">
        <v>50</v>
      </c>
      <c r="I35" s="211">
        <v>903</v>
      </c>
      <c r="J35" s="211">
        <v>1</v>
      </c>
      <c r="K35" s="217">
        <f>H35*I35*J35</f>
        <v>45150</v>
      </c>
      <c r="L35" s="213"/>
    </row>
    <row r="36" ht="32.25" customHeight="1" spans="1:12">
      <c r="A36" s="178" t="s">
        <v>15</v>
      </c>
      <c r="B36" s="189" t="s">
        <v>16</v>
      </c>
      <c r="C36" s="179"/>
      <c r="D36" s="179"/>
      <c r="E36" s="179"/>
      <c r="F36" s="179"/>
      <c r="G36" s="190"/>
      <c r="H36" s="190"/>
      <c r="I36" s="209"/>
      <c r="J36" s="209" t="s">
        <v>52</v>
      </c>
      <c r="K36" s="210">
        <f>SUM(K38:K76)</f>
        <v>937267.21</v>
      </c>
      <c r="L36" s="209"/>
    </row>
    <row r="37" ht="18" spans="1:12">
      <c r="A37" s="182" t="s">
        <v>1</v>
      </c>
      <c r="B37" s="182" t="s">
        <v>72</v>
      </c>
      <c r="C37" s="182" t="s">
        <v>73</v>
      </c>
      <c r="D37" s="182" t="s">
        <v>74</v>
      </c>
      <c r="E37" s="182" t="s">
        <v>7</v>
      </c>
      <c r="F37" s="182" t="s">
        <v>75</v>
      </c>
      <c r="G37" s="183" t="s">
        <v>57</v>
      </c>
      <c r="H37" s="183" t="s">
        <v>58</v>
      </c>
      <c r="I37" s="183" t="s">
        <v>59</v>
      </c>
      <c r="J37" s="183" t="s">
        <v>60</v>
      </c>
      <c r="K37" s="183" t="s">
        <v>6</v>
      </c>
      <c r="L37" s="183" t="s">
        <v>7</v>
      </c>
    </row>
    <row r="38" spans="1:12">
      <c r="A38" s="120">
        <v>1</v>
      </c>
      <c r="B38" s="192" t="s">
        <v>91</v>
      </c>
      <c r="C38" s="193" t="s">
        <v>92</v>
      </c>
      <c r="D38" s="194" t="s">
        <v>93</v>
      </c>
      <c r="E38" s="125"/>
      <c r="F38" s="120" t="s">
        <v>94</v>
      </c>
      <c r="G38" s="120" t="s">
        <v>77</v>
      </c>
      <c r="H38" s="195">
        <v>316578</v>
      </c>
      <c r="I38" s="214">
        <v>1</v>
      </c>
      <c r="J38" s="211">
        <v>1</v>
      </c>
      <c r="K38" s="217">
        <f>J38*I38*H38</f>
        <v>316578</v>
      </c>
      <c r="L38" s="213" t="s">
        <v>95</v>
      </c>
    </row>
    <row r="39" spans="1:12">
      <c r="A39" s="120">
        <v>2</v>
      </c>
      <c r="B39" s="196"/>
      <c r="C39" s="193" t="s">
        <v>96</v>
      </c>
      <c r="D39" s="194" t="s">
        <v>97</v>
      </c>
      <c r="E39" s="125"/>
      <c r="F39" s="120" t="s">
        <v>94</v>
      </c>
      <c r="G39" s="120" t="s">
        <v>77</v>
      </c>
      <c r="H39" s="195">
        <v>15892</v>
      </c>
      <c r="I39" s="214">
        <v>1</v>
      </c>
      <c r="J39" s="211">
        <v>1</v>
      </c>
      <c r="K39" s="217">
        <f>J39*I39*H39</f>
        <v>15892</v>
      </c>
      <c r="L39" s="213"/>
    </row>
    <row r="40" spans="1:12">
      <c r="A40" s="120">
        <v>3</v>
      </c>
      <c r="B40" s="120" t="s">
        <v>98</v>
      </c>
      <c r="C40" s="197" t="s">
        <v>99</v>
      </c>
      <c r="D40" s="198" t="s">
        <v>100</v>
      </c>
      <c r="E40" s="199" t="s">
        <v>101</v>
      </c>
      <c r="F40" s="120" t="s">
        <v>94</v>
      </c>
      <c r="G40" s="120" t="s">
        <v>77</v>
      </c>
      <c r="H40" s="200">
        <v>630</v>
      </c>
      <c r="I40" s="218">
        <v>53</v>
      </c>
      <c r="J40" s="211">
        <v>1</v>
      </c>
      <c r="K40" s="217">
        <f t="shared" ref="K40:K74" si="4">J40*I40*H40</f>
        <v>33390</v>
      </c>
      <c r="L40" s="213"/>
    </row>
    <row r="41" spans="1:12">
      <c r="A41" s="120">
        <v>4</v>
      </c>
      <c r="B41" s="120"/>
      <c r="C41" s="201"/>
      <c r="D41" s="198" t="s">
        <v>102</v>
      </c>
      <c r="E41" s="199" t="s">
        <v>101</v>
      </c>
      <c r="F41" s="120" t="s">
        <v>103</v>
      </c>
      <c r="G41" s="120" t="s">
        <v>77</v>
      </c>
      <c r="H41" s="200">
        <v>1200</v>
      </c>
      <c r="I41" s="218">
        <v>5</v>
      </c>
      <c r="J41" s="211">
        <v>1</v>
      </c>
      <c r="K41" s="217">
        <f t="shared" si="4"/>
        <v>6000</v>
      </c>
      <c r="L41" s="213"/>
    </row>
    <row r="42" spans="1:12">
      <c r="A42" s="120">
        <v>5</v>
      </c>
      <c r="B42" s="120"/>
      <c r="C42" s="201"/>
      <c r="D42" s="198" t="s">
        <v>100</v>
      </c>
      <c r="E42" s="199" t="s">
        <v>104</v>
      </c>
      <c r="F42" s="120" t="s">
        <v>94</v>
      </c>
      <c r="G42" s="120" t="s">
        <v>77</v>
      </c>
      <c r="H42" s="200">
        <v>630</v>
      </c>
      <c r="I42" s="218">
        <v>107</v>
      </c>
      <c r="J42" s="211">
        <v>2</v>
      </c>
      <c r="K42" s="217">
        <f t="shared" si="4"/>
        <v>134820</v>
      </c>
      <c r="L42" s="213"/>
    </row>
    <row r="43" spans="1:12">
      <c r="A43" s="120">
        <v>6</v>
      </c>
      <c r="B43" s="120"/>
      <c r="C43" s="201"/>
      <c r="D43" s="198" t="s">
        <v>102</v>
      </c>
      <c r="E43" s="199" t="s">
        <v>104</v>
      </c>
      <c r="F43" s="120" t="s">
        <v>103</v>
      </c>
      <c r="G43" s="120" t="s">
        <v>77</v>
      </c>
      <c r="H43" s="200">
        <v>1780</v>
      </c>
      <c r="I43" s="218">
        <v>9</v>
      </c>
      <c r="J43" s="211">
        <v>2</v>
      </c>
      <c r="K43" s="217">
        <f t="shared" si="4"/>
        <v>32040</v>
      </c>
      <c r="L43" s="213"/>
    </row>
    <row r="44" spans="1:12">
      <c r="A44" s="120">
        <v>7</v>
      </c>
      <c r="B44" s="120"/>
      <c r="C44" s="202"/>
      <c r="D44" s="198" t="s">
        <v>102</v>
      </c>
      <c r="E44" s="199" t="s">
        <v>104</v>
      </c>
      <c r="F44" s="120" t="s">
        <v>103</v>
      </c>
      <c r="G44" s="120" t="s">
        <v>77</v>
      </c>
      <c r="H44" s="200">
        <v>1200</v>
      </c>
      <c r="I44" s="218">
        <v>19</v>
      </c>
      <c r="J44" s="211">
        <v>2</v>
      </c>
      <c r="K44" s="217">
        <f t="shared" si="4"/>
        <v>45600</v>
      </c>
      <c r="L44" s="213"/>
    </row>
    <row r="45" spans="1:12">
      <c r="A45" s="120">
        <v>8</v>
      </c>
      <c r="B45" s="120"/>
      <c r="C45" s="202" t="s">
        <v>105</v>
      </c>
      <c r="D45" s="198" t="s">
        <v>106</v>
      </c>
      <c r="E45" s="199"/>
      <c r="F45" s="120"/>
      <c r="G45" s="120"/>
      <c r="H45" s="200">
        <v>500</v>
      </c>
      <c r="I45" s="218">
        <v>1</v>
      </c>
      <c r="J45" s="211">
        <v>1</v>
      </c>
      <c r="K45" s="217">
        <f t="shared" si="4"/>
        <v>500</v>
      </c>
      <c r="L45" s="213"/>
    </row>
    <row r="46" spans="1:12">
      <c r="A46" s="120">
        <v>9</v>
      </c>
      <c r="B46" s="120" t="s">
        <v>107</v>
      </c>
      <c r="C46" s="203" t="s">
        <v>108</v>
      </c>
      <c r="D46" s="120" t="s">
        <v>109</v>
      </c>
      <c r="E46" s="125" t="s">
        <v>110</v>
      </c>
      <c r="F46" s="120" t="s">
        <v>111</v>
      </c>
      <c r="G46" s="120" t="s">
        <v>77</v>
      </c>
      <c r="H46" s="200">
        <v>258</v>
      </c>
      <c r="I46" s="211">
        <v>1</v>
      </c>
      <c r="J46" s="211">
        <v>191</v>
      </c>
      <c r="K46" s="217">
        <f t="shared" si="4"/>
        <v>49278</v>
      </c>
      <c r="L46" s="213"/>
    </row>
    <row r="47" spans="1:12">
      <c r="A47" s="120">
        <v>10</v>
      </c>
      <c r="B47" s="120"/>
      <c r="C47" s="203" t="s">
        <v>108</v>
      </c>
      <c r="D47" s="120" t="s">
        <v>112</v>
      </c>
      <c r="E47" s="125"/>
      <c r="F47" s="120" t="s">
        <v>111</v>
      </c>
      <c r="G47" s="120" t="s">
        <v>77</v>
      </c>
      <c r="H47" s="200">
        <v>200</v>
      </c>
      <c r="I47" s="211">
        <v>1</v>
      </c>
      <c r="J47" s="211">
        <v>3</v>
      </c>
      <c r="K47" s="217">
        <f t="shared" si="4"/>
        <v>600</v>
      </c>
      <c r="L47" s="213"/>
    </row>
    <row r="48" spans="1:12">
      <c r="A48" s="120">
        <v>11</v>
      </c>
      <c r="B48" s="120"/>
      <c r="C48" s="203" t="s">
        <v>108</v>
      </c>
      <c r="D48" s="120" t="s">
        <v>113</v>
      </c>
      <c r="E48" s="125" t="s">
        <v>114</v>
      </c>
      <c r="F48" s="120" t="s">
        <v>111</v>
      </c>
      <c r="G48" s="120" t="s">
        <v>77</v>
      </c>
      <c r="H48" s="200">
        <v>450</v>
      </c>
      <c r="I48" s="211">
        <v>1</v>
      </c>
      <c r="J48" s="211">
        <v>320</v>
      </c>
      <c r="K48" s="217">
        <f t="shared" si="4"/>
        <v>144000</v>
      </c>
      <c r="L48" s="213"/>
    </row>
    <row r="49" spans="1:12">
      <c r="A49" s="120">
        <v>12</v>
      </c>
      <c r="B49" s="120"/>
      <c r="C49" s="203" t="s">
        <v>108</v>
      </c>
      <c r="D49" s="120" t="s">
        <v>113</v>
      </c>
      <c r="E49" s="125" t="s">
        <v>115</v>
      </c>
      <c r="F49" s="120" t="s">
        <v>116</v>
      </c>
      <c r="G49" s="120"/>
      <c r="H49" s="200">
        <v>15</v>
      </c>
      <c r="I49" s="211">
        <v>1</v>
      </c>
      <c r="J49" s="211">
        <v>80</v>
      </c>
      <c r="K49" s="217">
        <f t="shared" si="4"/>
        <v>1200</v>
      </c>
      <c r="L49" s="213"/>
    </row>
    <row r="50" spans="1:12">
      <c r="A50" s="120">
        <v>13</v>
      </c>
      <c r="B50" s="120"/>
      <c r="C50" s="203" t="s">
        <v>108</v>
      </c>
      <c r="D50" s="120" t="s">
        <v>117</v>
      </c>
      <c r="E50" s="125" t="s">
        <v>118</v>
      </c>
      <c r="F50" s="120" t="s">
        <v>111</v>
      </c>
      <c r="G50" s="120" t="s">
        <v>77</v>
      </c>
      <c r="H50" s="200">
        <v>30</v>
      </c>
      <c r="I50" s="211">
        <v>42</v>
      </c>
      <c r="J50" s="211">
        <v>2</v>
      </c>
      <c r="K50" s="217">
        <f t="shared" si="4"/>
        <v>2520</v>
      </c>
      <c r="L50" s="213"/>
    </row>
    <row r="51" spans="1:12">
      <c r="A51" s="120">
        <v>14</v>
      </c>
      <c r="B51" s="120"/>
      <c r="C51" s="203" t="s">
        <v>108</v>
      </c>
      <c r="D51" s="120" t="s">
        <v>117</v>
      </c>
      <c r="E51" s="125" t="s">
        <v>118</v>
      </c>
      <c r="F51" s="120" t="s">
        <v>111</v>
      </c>
      <c r="G51" s="120" t="s">
        <v>77</v>
      </c>
      <c r="H51" s="200">
        <v>30</v>
      </c>
      <c r="I51" s="211">
        <v>50</v>
      </c>
      <c r="J51" s="211">
        <v>1</v>
      </c>
      <c r="K51" s="217">
        <f t="shared" si="4"/>
        <v>1500</v>
      </c>
      <c r="L51" s="213"/>
    </row>
    <row r="52" spans="1:12">
      <c r="A52" s="120">
        <v>15</v>
      </c>
      <c r="B52" s="120"/>
      <c r="C52" s="203" t="s">
        <v>108</v>
      </c>
      <c r="D52" s="120" t="s">
        <v>117</v>
      </c>
      <c r="E52" s="125"/>
      <c r="F52" s="120" t="s">
        <v>111</v>
      </c>
      <c r="G52" s="120" t="s">
        <v>77</v>
      </c>
      <c r="H52" s="200">
        <v>60</v>
      </c>
      <c r="I52" s="211">
        <v>18</v>
      </c>
      <c r="J52" s="211">
        <v>1</v>
      </c>
      <c r="K52" s="217">
        <f t="shared" si="4"/>
        <v>1080</v>
      </c>
      <c r="L52" s="213"/>
    </row>
    <row r="53" spans="1:12">
      <c r="A53" s="120">
        <v>16</v>
      </c>
      <c r="B53" s="120"/>
      <c r="C53" s="203" t="s">
        <v>108</v>
      </c>
      <c r="D53" s="120" t="s">
        <v>119</v>
      </c>
      <c r="E53" s="125"/>
      <c r="F53" s="120" t="s">
        <v>111</v>
      </c>
      <c r="G53" s="120" t="s">
        <v>77</v>
      </c>
      <c r="H53" s="200">
        <v>280</v>
      </c>
      <c r="I53" s="211">
        <v>1</v>
      </c>
      <c r="J53" s="211">
        <v>1</v>
      </c>
      <c r="K53" s="217">
        <f t="shared" si="4"/>
        <v>280</v>
      </c>
      <c r="L53" s="213" t="s">
        <v>120</v>
      </c>
    </row>
    <row r="54" spans="1:12">
      <c r="A54" s="120">
        <v>17</v>
      </c>
      <c r="B54" s="120"/>
      <c r="C54" s="203" t="s">
        <v>108</v>
      </c>
      <c r="D54" s="120" t="s">
        <v>121</v>
      </c>
      <c r="E54" s="125"/>
      <c r="F54" s="120" t="s">
        <v>111</v>
      </c>
      <c r="G54" s="120" t="s">
        <v>77</v>
      </c>
      <c r="H54" s="200">
        <v>68</v>
      </c>
      <c r="I54" s="211">
        <v>1</v>
      </c>
      <c r="J54" s="211">
        <v>1</v>
      </c>
      <c r="K54" s="217">
        <f t="shared" si="4"/>
        <v>68</v>
      </c>
      <c r="L54" s="213" t="s">
        <v>122</v>
      </c>
    </row>
    <row r="55" spans="1:12">
      <c r="A55" s="120">
        <v>18</v>
      </c>
      <c r="B55" s="120"/>
      <c r="C55" s="203" t="s">
        <v>108</v>
      </c>
      <c r="D55" s="120" t="s">
        <v>121</v>
      </c>
      <c r="E55" s="125"/>
      <c r="F55" s="120" t="s">
        <v>111</v>
      </c>
      <c r="G55" s="120" t="s">
        <v>77</v>
      </c>
      <c r="H55" s="200">
        <v>78</v>
      </c>
      <c r="I55" s="211">
        <v>30</v>
      </c>
      <c r="J55" s="211">
        <v>1</v>
      </c>
      <c r="K55" s="217">
        <f t="shared" si="4"/>
        <v>2340</v>
      </c>
      <c r="L55" s="213" t="s">
        <v>123</v>
      </c>
    </row>
    <row r="56" spans="1:12">
      <c r="A56" s="120">
        <v>19</v>
      </c>
      <c r="B56" s="120" t="s">
        <v>124</v>
      </c>
      <c r="C56" s="203" t="s">
        <v>99</v>
      </c>
      <c r="D56" s="120" t="s">
        <v>125</v>
      </c>
      <c r="E56" s="125"/>
      <c r="F56" s="120" t="s">
        <v>126</v>
      </c>
      <c r="G56" s="120" t="s">
        <v>77</v>
      </c>
      <c r="H56" s="200">
        <v>3500</v>
      </c>
      <c r="I56" s="211">
        <v>1</v>
      </c>
      <c r="J56" s="211">
        <v>1</v>
      </c>
      <c r="K56" s="217">
        <f t="shared" si="4"/>
        <v>3500</v>
      </c>
      <c r="L56" s="213"/>
    </row>
    <row r="57" spans="1:12">
      <c r="A57" s="120">
        <v>20</v>
      </c>
      <c r="B57" s="120" t="s">
        <v>127</v>
      </c>
      <c r="C57" s="202" t="s">
        <v>128</v>
      </c>
      <c r="D57" s="186" t="s">
        <v>128</v>
      </c>
      <c r="E57" s="185"/>
      <c r="F57" s="186" t="s">
        <v>129</v>
      </c>
      <c r="G57" s="120" t="s">
        <v>77</v>
      </c>
      <c r="H57" s="187">
        <v>300</v>
      </c>
      <c r="I57" s="211">
        <v>10</v>
      </c>
      <c r="J57" s="211">
        <v>1</v>
      </c>
      <c r="K57" s="215">
        <f t="shared" si="4"/>
        <v>3000</v>
      </c>
      <c r="L57" s="213"/>
    </row>
    <row r="58" spans="1:12">
      <c r="A58" s="120">
        <v>21</v>
      </c>
      <c r="B58" s="120"/>
      <c r="C58" s="202" t="s">
        <v>130</v>
      </c>
      <c r="D58" s="186" t="s">
        <v>130</v>
      </c>
      <c r="E58" s="185"/>
      <c r="F58" s="186" t="s">
        <v>116</v>
      </c>
      <c r="G58" s="120" t="s">
        <v>77</v>
      </c>
      <c r="H58" s="187">
        <v>15</v>
      </c>
      <c r="I58" s="211">
        <v>45</v>
      </c>
      <c r="J58" s="211">
        <v>1</v>
      </c>
      <c r="K58" s="219">
        <f t="shared" si="4"/>
        <v>675</v>
      </c>
      <c r="L58" s="213"/>
    </row>
    <row r="59" spans="1:12">
      <c r="A59" s="120">
        <v>22</v>
      </c>
      <c r="B59" s="120"/>
      <c r="C59" s="204" t="s">
        <v>131</v>
      </c>
      <c r="D59" s="186" t="s">
        <v>131</v>
      </c>
      <c r="E59" s="185"/>
      <c r="F59" s="120" t="s">
        <v>132</v>
      </c>
      <c r="G59" s="120" t="s">
        <v>77</v>
      </c>
      <c r="H59" s="191">
        <v>30</v>
      </c>
      <c r="I59" s="211">
        <v>30</v>
      </c>
      <c r="J59" s="211">
        <v>1</v>
      </c>
      <c r="K59" s="217">
        <f t="shared" si="4"/>
        <v>900</v>
      </c>
      <c r="L59" s="213"/>
    </row>
    <row r="60" spans="1:12">
      <c r="A60" s="120">
        <v>23</v>
      </c>
      <c r="B60" s="120"/>
      <c r="C60" s="204" t="s">
        <v>133</v>
      </c>
      <c r="D60" s="186" t="s">
        <v>134</v>
      </c>
      <c r="E60" s="185"/>
      <c r="F60" s="120" t="s">
        <v>116</v>
      </c>
      <c r="G60" s="120" t="s">
        <v>77</v>
      </c>
      <c r="H60" s="191">
        <v>3</v>
      </c>
      <c r="I60" s="211">
        <v>300</v>
      </c>
      <c r="J60" s="211">
        <v>1</v>
      </c>
      <c r="K60" s="215">
        <f t="shared" si="4"/>
        <v>900</v>
      </c>
      <c r="L60" s="213"/>
    </row>
    <row r="61" spans="1:12">
      <c r="A61" s="120">
        <v>24</v>
      </c>
      <c r="B61" s="120"/>
      <c r="C61" s="204" t="s">
        <v>135</v>
      </c>
      <c r="D61" s="186" t="s">
        <v>135</v>
      </c>
      <c r="E61" s="185"/>
      <c r="F61" s="120" t="s">
        <v>116</v>
      </c>
      <c r="G61" s="120" t="s">
        <v>77</v>
      </c>
      <c r="H61" s="191">
        <v>10</v>
      </c>
      <c r="I61" s="211">
        <v>300</v>
      </c>
      <c r="J61" s="211">
        <v>1</v>
      </c>
      <c r="K61" s="215">
        <f t="shared" si="4"/>
        <v>3000</v>
      </c>
      <c r="L61" s="213"/>
    </row>
    <row r="62" spans="1:12">
      <c r="A62" s="120">
        <v>25</v>
      </c>
      <c r="B62" s="120"/>
      <c r="C62" s="204" t="s">
        <v>136</v>
      </c>
      <c r="D62" s="193" t="s">
        <v>137</v>
      </c>
      <c r="E62" s="185"/>
      <c r="F62" s="120" t="s">
        <v>116</v>
      </c>
      <c r="G62" s="120" t="s">
        <v>77</v>
      </c>
      <c r="H62" s="191">
        <v>150</v>
      </c>
      <c r="I62" s="211">
        <v>80</v>
      </c>
      <c r="J62" s="211">
        <v>1</v>
      </c>
      <c r="K62" s="217">
        <f t="shared" si="4"/>
        <v>12000</v>
      </c>
      <c r="L62" s="213"/>
    </row>
    <row r="63" spans="1:12">
      <c r="A63" s="120">
        <v>26</v>
      </c>
      <c r="B63" s="120"/>
      <c r="C63" s="202" t="s">
        <v>138</v>
      </c>
      <c r="D63" s="186" t="s">
        <v>138</v>
      </c>
      <c r="E63" s="185"/>
      <c r="F63" s="120" t="s">
        <v>139</v>
      </c>
      <c r="G63" s="120" t="s">
        <v>77</v>
      </c>
      <c r="H63" s="191">
        <v>3</v>
      </c>
      <c r="I63" s="211">
        <v>300</v>
      </c>
      <c r="J63" s="211">
        <v>2</v>
      </c>
      <c r="K63" s="215">
        <f t="shared" si="4"/>
        <v>1800</v>
      </c>
      <c r="L63" s="213"/>
    </row>
    <row r="64" spans="1:12">
      <c r="A64" s="120">
        <v>27</v>
      </c>
      <c r="B64" s="120"/>
      <c r="C64" s="204" t="s">
        <v>140</v>
      </c>
      <c r="D64" s="186" t="s">
        <v>140</v>
      </c>
      <c r="E64" s="185"/>
      <c r="F64" s="120" t="s">
        <v>141</v>
      </c>
      <c r="G64" s="120" t="s">
        <v>77</v>
      </c>
      <c r="H64" s="191">
        <v>821</v>
      </c>
      <c r="I64" s="211">
        <v>1</v>
      </c>
      <c r="J64" s="211">
        <v>1</v>
      </c>
      <c r="K64" s="217">
        <f t="shared" si="4"/>
        <v>821</v>
      </c>
      <c r="L64" s="213"/>
    </row>
    <row r="65" spans="1:12">
      <c r="A65" s="120">
        <v>28</v>
      </c>
      <c r="B65" s="120"/>
      <c r="C65" s="202" t="s">
        <v>142</v>
      </c>
      <c r="D65" s="196" t="s">
        <v>142</v>
      </c>
      <c r="E65" s="220" t="s">
        <v>143</v>
      </c>
      <c r="F65" s="120" t="s">
        <v>141</v>
      </c>
      <c r="G65" s="120" t="s">
        <v>77</v>
      </c>
      <c r="H65" s="191">
        <v>2245.21</v>
      </c>
      <c r="I65" s="214">
        <v>1</v>
      </c>
      <c r="J65" s="211">
        <v>1</v>
      </c>
      <c r="K65" s="217">
        <f t="shared" si="4"/>
        <v>2245.21</v>
      </c>
      <c r="L65" s="213"/>
    </row>
    <row r="66" spans="1:12">
      <c r="A66" s="120">
        <v>29</v>
      </c>
      <c r="B66" s="120"/>
      <c r="C66" s="204" t="s">
        <v>144</v>
      </c>
      <c r="D66" s="186" t="s">
        <v>144</v>
      </c>
      <c r="E66" s="185"/>
      <c r="F66" s="120" t="s">
        <v>10</v>
      </c>
      <c r="G66" s="120" t="s">
        <v>77</v>
      </c>
      <c r="H66" s="191">
        <v>138</v>
      </c>
      <c r="I66" s="211">
        <v>150</v>
      </c>
      <c r="J66" s="211">
        <v>1</v>
      </c>
      <c r="K66" s="217">
        <f t="shared" si="4"/>
        <v>20700</v>
      </c>
      <c r="L66" s="213"/>
    </row>
    <row r="67" spans="1:12">
      <c r="A67" s="120">
        <v>30</v>
      </c>
      <c r="B67" s="120"/>
      <c r="C67" s="197" t="s">
        <v>145</v>
      </c>
      <c r="D67" s="193" t="s">
        <v>146</v>
      </c>
      <c r="E67" s="185"/>
      <c r="F67" s="120" t="s">
        <v>147</v>
      </c>
      <c r="G67" s="120" t="s">
        <v>77</v>
      </c>
      <c r="H67" s="191">
        <v>900</v>
      </c>
      <c r="I67" s="211">
        <v>8</v>
      </c>
      <c r="J67" s="211">
        <v>1</v>
      </c>
      <c r="K67" s="217">
        <f t="shared" si="4"/>
        <v>7200</v>
      </c>
      <c r="L67" s="224">
        <v>45958</v>
      </c>
    </row>
    <row r="68" spans="1:12">
      <c r="A68" s="120">
        <v>31</v>
      </c>
      <c r="B68" s="120"/>
      <c r="C68" s="201"/>
      <c r="D68" s="193" t="s">
        <v>146</v>
      </c>
      <c r="E68" s="185"/>
      <c r="F68" s="120" t="s">
        <v>147</v>
      </c>
      <c r="G68" s="120" t="s">
        <v>77</v>
      </c>
      <c r="H68" s="191">
        <v>900</v>
      </c>
      <c r="I68" s="211">
        <v>12</v>
      </c>
      <c r="J68" s="211">
        <v>1</v>
      </c>
      <c r="K68" s="217">
        <f t="shared" si="4"/>
        <v>10800</v>
      </c>
      <c r="L68" s="224">
        <v>45959</v>
      </c>
    </row>
    <row r="69" spans="1:12">
      <c r="A69" s="120">
        <v>32</v>
      </c>
      <c r="B69" s="120"/>
      <c r="C69" s="202"/>
      <c r="D69" s="186" t="s">
        <v>148</v>
      </c>
      <c r="E69" s="185" t="s">
        <v>149</v>
      </c>
      <c r="F69" s="120" t="s">
        <v>116</v>
      </c>
      <c r="G69" s="120" t="s">
        <v>77</v>
      </c>
      <c r="H69" s="191">
        <v>15</v>
      </c>
      <c r="I69" s="211">
        <v>200</v>
      </c>
      <c r="J69" s="211">
        <v>1</v>
      </c>
      <c r="K69" s="217">
        <f t="shared" si="4"/>
        <v>3000</v>
      </c>
      <c r="L69" s="213"/>
    </row>
    <row r="70" spans="1:12">
      <c r="A70" s="120">
        <v>33</v>
      </c>
      <c r="B70" s="120"/>
      <c r="C70" s="204" t="s">
        <v>150</v>
      </c>
      <c r="D70" s="120" t="s">
        <v>151</v>
      </c>
      <c r="E70" s="185"/>
      <c r="F70" s="120" t="s">
        <v>147</v>
      </c>
      <c r="G70" s="120" t="s">
        <v>77</v>
      </c>
      <c r="H70" s="191">
        <v>1500</v>
      </c>
      <c r="I70" s="214">
        <v>8</v>
      </c>
      <c r="J70" s="211">
        <v>1</v>
      </c>
      <c r="K70" s="217">
        <f t="shared" si="4"/>
        <v>12000</v>
      </c>
      <c r="L70" s="213"/>
    </row>
    <row r="71" spans="1:12">
      <c r="A71" s="120">
        <v>34</v>
      </c>
      <c r="B71" s="120" t="s">
        <v>152</v>
      </c>
      <c r="C71" s="193" t="s">
        <v>153</v>
      </c>
      <c r="D71" s="196" t="s">
        <v>153</v>
      </c>
      <c r="E71" s="221" t="s">
        <v>154</v>
      </c>
      <c r="F71" s="120" t="s">
        <v>64</v>
      </c>
      <c r="G71" s="120" t="s">
        <v>77</v>
      </c>
      <c r="H71" s="191">
        <v>160</v>
      </c>
      <c r="I71" s="214">
        <v>66</v>
      </c>
      <c r="J71" s="211">
        <v>1</v>
      </c>
      <c r="K71" s="217">
        <f t="shared" ref="K71:K76" si="5">J71*I71*H71</f>
        <v>10560</v>
      </c>
      <c r="L71" s="213"/>
    </row>
    <row r="72" spans="1:12">
      <c r="A72" s="120">
        <v>35</v>
      </c>
      <c r="B72" s="120"/>
      <c r="C72" s="193"/>
      <c r="D72" s="196" t="s">
        <v>153</v>
      </c>
      <c r="E72" s="220" t="s">
        <v>155</v>
      </c>
      <c r="F72" s="120" t="s">
        <v>64</v>
      </c>
      <c r="G72" s="120" t="s">
        <v>77</v>
      </c>
      <c r="H72" s="191">
        <v>340</v>
      </c>
      <c r="I72" s="211">
        <v>1</v>
      </c>
      <c r="J72" s="211">
        <v>1</v>
      </c>
      <c r="K72" s="217">
        <f t="shared" si="5"/>
        <v>340</v>
      </c>
      <c r="L72" s="213"/>
    </row>
    <row r="73" spans="1:12">
      <c r="A73" s="120">
        <v>36</v>
      </c>
      <c r="B73" s="120"/>
      <c r="C73" s="193"/>
      <c r="D73" s="196" t="s">
        <v>153</v>
      </c>
      <c r="E73" s="220" t="s">
        <v>156</v>
      </c>
      <c r="F73" s="120" t="s">
        <v>64</v>
      </c>
      <c r="G73" s="120" t="s">
        <v>77</v>
      </c>
      <c r="H73" s="191">
        <v>220</v>
      </c>
      <c r="I73" s="211">
        <v>1</v>
      </c>
      <c r="J73" s="211">
        <v>1</v>
      </c>
      <c r="K73" s="217">
        <f t="shared" si="5"/>
        <v>220</v>
      </c>
      <c r="L73" s="213"/>
    </row>
    <row r="74" spans="1:12">
      <c r="A74" s="120">
        <v>37</v>
      </c>
      <c r="B74" s="120"/>
      <c r="C74" s="193"/>
      <c r="D74" s="196" t="s">
        <v>153</v>
      </c>
      <c r="E74" s="220" t="s">
        <v>157</v>
      </c>
      <c r="F74" s="120" t="s">
        <v>64</v>
      </c>
      <c r="G74" s="120" t="s">
        <v>77</v>
      </c>
      <c r="H74" s="191">
        <v>360</v>
      </c>
      <c r="I74" s="211">
        <v>12</v>
      </c>
      <c r="J74" s="211">
        <v>1</v>
      </c>
      <c r="K74" s="217">
        <f t="shared" si="5"/>
        <v>4320</v>
      </c>
      <c r="L74" s="213"/>
    </row>
    <row r="75" spans="1:12">
      <c r="A75" s="120">
        <v>38</v>
      </c>
      <c r="B75" s="120"/>
      <c r="C75" s="193"/>
      <c r="D75" s="196" t="s">
        <v>153</v>
      </c>
      <c r="E75" s="220" t="s">
        <v>158</v>
      </c>
      <c r="F75" s="120" t="s">
        <v>64</v>
      </c>
      <c r="G75" s="120" t="s">
        <v>77</v>
      </c>
      <c r="H75" s="191">
        <v>400</v>
      </c>
      <c r="I75" s="211">
        <v>9</v>
      </c>
      <c r="J75" s="211">
        <v>1</v>
      </c>
      <c r="K75" s="217">
        <f t="shared" si="5"/>
        <v>3600</v>
      </c>
      <c r="L75" s="213"/>
    </row>
    <row r="76" spans="1:12">
      <c r="A76" s="120">
        <v>39</v>
      </c>
      <c r="B76" s="120"/>
      <c r="C76" s="198" t="s">
        <v>159</v>
      </c>
      <c r="D76" s="198" t="s">
        <v>159</v>
      </c>
      <c r="E76" s="220" t="s">
        <v>160</v>
      </c>
      <c r="F76" s="120" t="s">
        <v>69</v>
      </c>
      <c r="G76" s="120" t="s">
        <v>77</v>
      </c>
      <c r="H76" s="191">
        <v>800</v>
      </c>
      <c r="I76" s="211">
        <v>20</v>
      </c>
      <c r="J76" s="211">
        <v>3</v>
      </c>
      <c r="K76" s="217">
        <f t="shared" si="5"/>
        <v>48000</v>
      </c>
      <c r="L76" s="213"/>
    </row>
    <row r="77" ht="32.25" customHeight="1" spans="1:12">
      <c r="A77" s="178" t="s">
        <v>17</v>
      </c>
      <c r="B77" s="189" t="s">
        <v>18</v>
      </c>
      <c r="C77" s="179"/>
      <c r="D77" s="179"/>
      <c r="E77" s="179"/>
      <c r="F77" s="179"/>
      <c r="G77" s="190"/>
      <c r="H77" s="190"/>
      <c r="I77" s="209"/>
      <c r="J77" s="209" t="s">
        <v>52</v>
      </c>
      <c r="K77" s="210">
        <f>SUM(K79:K80)</f>
        <v>175041.962796</v>
      </c>
      <c r="L77" s="209"/>
    </row>
    <row r="78" ht="18" spans="1:12">
      <c r="A78" s="182" t="s">
        <v>1</v>
      </c>
      <c r="B78" s="182" t="s">
        <v>72</v>
      </c>
      <c r="C78" s="182" t="s">
        <v>73</v>
      </c>
      <c r="D78" s="182" t="s">
        <v>74</v>
      </c>
      <c r="E78" s="182" t="s">
        <v>7</v>
      </c>
      <c r="F78" s="182" t="s">
        <v>75</v>
      </c>
      <c r="G78" s="183" t="s">
        <v>161</v>
      </c>
      <c r="H78" s="183"/>
      <c r="I78" s="183" t="s">
        <v>59</v>
      </c>
      <c r="J78" s="183" t="s">
        <v>60</v>
      </c>
      <c r="K78" s="183" t="s">
        <v>6</v>
      </c>
      <c r="L78" s="183" t="s">
        <v>7</v>
      </c>
    </row>
    <row r="79" spans="1:12">
      <c r="A79" s="120">
        <v>93</v>
      </c>
      <c r="B79" s="125" t="str">
        <f>VLOOKUP($A79,'L3-明细条目报价'!$A$2:$G$109,2,FALSE)</f>
        <v>服务费</v>
      </c>
      <c r="C79" s="120" t="str">
        <f>VLOOKUP($A79,'L3-明细条目报价'!$A$2:$G$109,3,FALSE)</f>
        <v>/</v>
      </c>
      <c r="D79" s="120" t="str">
        <f>VLOOKUP($A79,'L3-明细条目报价'!$A$2:$G$109,4,FALSE)</f>
        <v>/</v>
      </c>
      <c r="E79" s="120">
        <f>VLOOKUP($A79,'L3-明细条目报价'!$A$2:$G$109,5,FALSE)</f>
        <v>0</v>
      </c>
      <c r="F79" s="120" t="str">
        <f>VLOOKUP($A79,'L3-明细条目报价'!$A$2:$G$109,6,FALSE)</f>
        <v>填写百分比</v>
      </c>
      <c r="G79" s="191">
        <f>VLOOKUP($A79,'L3-明细条目报价'!$A$2:$G$109,7,FALSE)</f>
        <v>0.06</v>
      </c>
      <c r="H79" s="191">
        <f>K36+K22+K16+K6</f>
        <v>1416197.11</v>
      </c>
      <c r="I79" s="225">
        <f>K36+K22+K16+K6</f>
        <v>1416197.11</v>
      </c>
      <c r="J79" s="218">
        <v>1</v>
      </c>
      <c r="K79" s="226">
        <f>I79*J79*G79</f>
        <v>84971.8266</v>
      </c>
      <c r="L79" s="213"/>
    </row>
    <row r="80" s="148" customFormat="1" ht="32.55" customHeight="1" spans="1:12">
      <c r="A80" s="120">
        <v>95</v>
      </c>
      <c r="B80" s="125" t="str">
        <f>VLOOKUP($A80,'L3-明细条目报价'!$A$2:$G$109,2,FALSE)</f>
        <v>税费</v>
      </c>
      <c r="C80" s="120" t="str">
        <f>VLOOKUP($A80,'L3-明细条目报价'!$A$2:$G$109,3,FALSE)</f>
        <v>/</v>
      </c>
      <c r="D80" s="120" t="str">
        <f>VLOOKUP($A80,'L3-明细条目报价'!$A$2:$G$109,4,FALSE)</f>
        <v>/</v>
      </c>
      <c r="E80" s="120">
        <f>VLOOKUP($A80,'L3-明细条目报价'!$A$2:$G$109,5,FALSE)</f>
        <v>0</v>
      </c>
      <c r="F80" s="120" t="str">
        <f>VLOOKUP($A80,'L3-明细条目报价'!$A$2:$G$109,6,FALSE)</f>
        <v>填写税率</v>
      </c>
      <c r="G80" s="191">
        <f>VLOOKUP($A80,'L3-明细条目报价'!$A$2:$G$109,7,FALSE)</f>
        <v>0.06</v>
      </c>
      <c r="H80" s="222">
        <f>I80</f>
        <v>1501168.9366</v>
      </c>
      <c r="I80" s="225">
        <f>I79+K79</f>
        <v>1501168.9366</v>
      </c>
      <c r="J80" s="218">
        <v>1</v>
      </c>
      <c r="K80" s="226">
        <f>I80*J80*G80</f>
        <v>90070.136196</v>
      </c>
      <c r="L80" s="227"/>
    </row>
    <row r="81" spans="1:11">
      <c r="A81" s="213"/>
      <c r="B81" s="213"/>
      <c r="C81" s="176"/>
      <c r="D81" s="176"/>
      <c r="E81" s="176"/>
      <c r="F81" s="120" t="s">
        <v>162</v>
      </c>
      <c r="G81" s="223"/>
      <c r="H81" s="223"/>
      <c r="I81" s="176"/>
      <c r="J81" s="176"/>
      <c r="K81" s="228">
        <f>-(K40+K41+K42+K43+K44+K33)*0.06</f>
        <v>-16686</v>
      </c>
    </row>
  </sheetData>
  <mergeCells count="24">
    <mergeCell ref="B1:D1"/>
    <mergeCell ref="F1:H1"/>
    <mergeCell ref="J1:K1"/>
    <mergeCell ref="B2:D2"/>
    <mergeCell ref="F2:H2"/>
    <mergeCell ref="J2:K2"/>
    <mergeCell ref="F3:H3"/>
    <mergeCell ref="J3:K3"/>
    <mergeCell ref="E4:F4"/>
    <mergeCell ref="G4:K4"/>
    <mergeCell ref="A5:K5"/>
    <mergeCell ref="B6:E6"/>
    <mergeCell ref="B16:G16"/>
    <mergeCell ref="B22:G22"/>
    <mergeCell ref="B36:G36"/>
    <mergeCell ref="B77:G77"/>
    <mergeCell ref="B38:B39"/>
    <mergeCell ref="B40:B45"/>
    <mergeCell ref="B46:B55"/>
    <mergeCell ref="B57:B70"/>
    <mergeCell ref="B71:B76"/>
    <mergeCell ref="C40:C44"/>
    <mergeCell ref="C67:C69"/>
    <mergeCell ref="C71:C75"/>
  </mergeCells>
  <conditionalFormatting sqref="B11">
    <cfRule type="expression" dxfId="0" priority="18">
      <formula>IF(AND($E11&lt;&gt;"",#REF!=""),1,0)</formula>
    </cfRule>
  </conditionalFormatting>
  <conditionalFormatting sqref="C11">
    <cfRule type="expression" dxfId="0" priority="16">
      <formula>IF(AND($E11&lt;&gt;"",#REF!=""),1,0)</formula>
    </cfRule>
  </conditionalFormatting>
  <conditionalFormatting sqref="D11">
    <cfRule type="expression" dxfId="0" priority="14">
      <formula>IF(AND($E11&lt;&gt;"",#REF!=""),1,0)</formula>
    </cfRule>
  </conditionalFormatting>
  <conditionalFormatting sqref="E11">
    <cfRule type="expression" dxfId="0" priority="12">
      <formula>IF(AND($E11&lt;&gt;"",#REF!=""),1,0)</formula>
    </cfRule>
  </conditionalFormatting>
  <conditionalFormatting sqref="B12">
    <cfRule type="expression" dxfId="0" priority="10">
      <formula>IF(AND($E12&lt;&gt;"",#REF!=""),1,0)</formula>
    </cfRule>
  </conditionalFormatting>
  <conditionalFormatting sqref="C12">
    <cfRule type="expression" dxfId="0" priority="9">
      <formula>IF(AND($E12&lt;&gt;"",#REF!=""),1,0)</formula>
    </cfRule>
  </conditionalFormatting>
  <conditionalFormatting sqref="D12">
    <cfRule type="expression" dxfId="0" priority="8">
      <formula>IF(AND($E12&lt;&gt;"",#REF!=""),1,0)</formula>
    </cfRule>
  </conditionalFormatting>
  <conditionalFormatting sqref="E12">
    <cfRule type="expression" dxfId="0" priority="3">
      <formula>IF(AND($E12&lt;&gt;"",#REF!=""),1,0)</formula>
    </cfRule>
  </conditionalFormatting>
  <conditionalFormatting sqref="F12">
    <cfRule type="expression" dxfId="0" priority="6">
      <formula>IF(AND($E12&lt;&gt;"",#REF!=""),1,0)</formula>
    </cfRule>
  </conditionalFormatting>
  <conditionalFormatting sqref="H21">
    <cfRule type="expression" dxfId="0" priority="1">
      <formula>IF(AND($E21&lt;&gt;"",#REF!=""),1,0)</formula>
    </cfRule>
  </conditionalFormatting>
  <conditionalFormatting sqref="F56">
    <cfRule type="expression" dxfId="0" priority="74">
      <formula>IF(AND($E51&lt;&gt;"",#REF!=""),1,0)</formula>
    </cfRule>
  </conditionalFormatting>
  <conditionalFormatting sqref="F65">
    <cfRule type="expression" dxfId="0" priority="31">
      <formula>IF(AND($E65&lt;&gt;"",#REF!=""),1,0)</formula>
    </cfRule>
  </conditionalFormatting>
  <conditionalFormatting sqref="D69:F69">
    <cfRule type="expression" dxfId="0" priority="32">
      <formula>IF(AND($E69&lt;&gt;"",#REF!=""),1,0)</formula>
    </cfRule>
  </conditionalFormatting>
  <conditionalFormatting sqref="B74">
    <cfRule type="expression" dxfId="0" priority="89">
      <formula>IF(AND($E77&lt;&gt;"",#REF!=""),1,0)</formula>
    </cfRule>
  </conditionalFormatting>
  <conditionalFormatting sqref="B75">
    <cfRule type="expression" dxfId="0" priority="22">
      <formula>IF(AND($E77&lt;&gt;"",#REF!=""),1,0)</formula>
    </cfRule>
  </conditionalFormatting>
  <conditionalFormatting sqref="F81">
    <cfRule type="expression" dxfId="0" priority="25">
      <formula>IF(AND($E81&lt;&gt;"",#REF!=""),1,0)</formula>
    </cfRule>
  </conditionalFormatting>
  <conditionalFormatting sqref="B71:B73">
    <cfRule type="expression" dxfId="0" priority="90">
      <formula>IF(AND($E76&lt;&gt;"",#REF!=""),1,0)</formula>
    </cfRule>
  </conditionalFormatting>
  <conditionalFormatting sqref="F48:F49">
    <cfRule type="expression" dxfId="0" priority="76">
      <formula>IF(AND($E46&lt;&gt;"",#REF!=""),1,0)</formula>
    </cfRule>
  </conditionalFormatting>
  <conditionalFormatting sqref="B18:H18 A24:H35 A38:B38 B57 D63:F64 C63:C65 A39:A76 A79:H79 A80:G80">
    <cfRule type="expression" dxfId="0" priority="66">
      <formula>IF(AND($E18&lt;&gt;"",#REF!=""),1,0)</formula>
    </cfRule>
  </conditionalFormatting>
  <conditionalFormatting sqref="A18:A20 H19:H20 C38:H42 B40 D43:H45 C46:E56 G46:H69 C57:F62 C70:H73 D74:H75 C76:D76 F76:H76">
    <cfRule type="expression" dxfId="0" priority="45">
      <formula>IF(AND($E18&lt;&gt;"",#REF!=""),1,0)</formula>
    </cfRule>
  </conditionalFormatting>
  <conditionalFormatting sqref="A21 L21">
    <cfRule type="expression" dxfId="0" priority="2">
      <formula>IF(AND($E21&lt;&gt;"",#REF!=""),1,0)</formula>
    </cfRule>
  </conditionalFormatting>
  <conditionalFormatting sqref="B46 F50:F55 F46:F47">
    <cfRule type="expression" dxfId="0" priority="88">
      <formula>IF(AND(#REF!&lt;&gt;"",#REF!=""),1,0)</formula>
    </cfRule>
  </conditionalFormatting>
  <conditionalFormatting sqref="C66:F68">
    <cfRule type="expression" dxfId="0" priority="23">
      <formula>IF(AND($E66&lt;&gt;"",#REF!=""),1,0)</formula>
    </cfRule>
  </conditionalFormatting>
  <dataValidations count="2">
    <dataValidation type="list" allowBlank="1" showInputMessage="1" showErrorMessage="1" sqref="D38:D39">
      <formula1>"经济舱（境内）,经济舱（境外）,商务舱（境内）,商务舱（境外）,头等舱（境内）,头等舱（境外）,火车票,服务费,其他"</formula1>
    </dataValidation>
    <dataValidation type="list" allowBlank="1" showInputMessage="1" showErrorMessage="1" sqref="D40:D45">
      <formula1>"高级大床,高级双床,豪华大床,豪华双床,行政大床,行政双床,小套房,加床,加餐,WIFI,单人房差,其他"</formula1>
    </dataValidation>
  </dataValidations>
  <hyperlinks>
    <hyperlink ref="D4" r:id="rId1" display="zhonglan@cct.cn"/>
    <hyperlink ref="F1" r:id="rId2" display="renzheng"/>
    <hyperlink ref="J1" r:id="rId2" display="renzheng03@kuaishou.com"/>
  </hyperlink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9"/>
  <sheetViews>
    <sheetView zoomScale="70" zoomScaleNormal="70" topLeftCell="A45" workbookViewId="0">
      <selection activeCell="G95" sqref="G95"/>
    </sheetView>
  </sheetViews>
  <sheetFormatPr defaultColWidth="9.05833333333333" defaultRowHeight="15.75" outlineLevelCol="6"/>
  <cols>
    <col min="1" max="1" width="18.9416666666667" customWidth="1"/>
    <col min="2" max="2" width="39.4666666666667" customWidth="1"/>
    <col min="3" max="3" width="20.2333333333333" customWidth="1"/>
    <col min="4" max="4" width="30.2333333333333" customWidth="1"/>
    <col min="5" max="5" width="65.7" customWidth="1"/>
    <col min="6" max="6" width="34.525" customWidth="1"/>
    <col min="7" max="7" width="11.2333333333333" style="117" customWidth="1"/>
  </cols>
  <sheetData>
    <row r="1" ht="21" spans="1:7">
      <c r="A1" s="118" t="s">
        <v>9</v>
      </c>
      <c r="B1" s="118" t="s">
        <v>72</v>
      </c>
      <c r="C1" s="118" t="s">
        <v>73</v>
      </c>
      <c r="D1" s="118" t="s">
        <v>74</v>
      </c>
      <c r="E1" s="118" t="s">
        <v>163</v>
      </c>
      <c r="F1" s="118" t="s">
        <v>164</v>
      </c>
      <c r="G1" s="119" t="s">
        <v>161</v>
      </c>
    </row>
    <row r="2" ht="28.5" spans="1:7">
      <c r="A2" s="120">
        <v>1</v>
      </c>
      <c r="B2" s="121" t="s">
        <v>61</v>
      </c>
      <c r="C2" s="122" t="s">
        <v>165</v>
      </c>
      <c r="D2" s="121" t="s">
        <v>166</v>
      </c>
      <c r="E2" s="123"/>
      <c r="F2" s="122" t="s">
        <v>64</v>
      </c>
      <c r="G2" s="124">
        <v>300</v>
      </c>
    </row>
    <row r="3" ht="28.5" spans="1:7">
      <c r="A3" s="120">
        <v>2</v>
      </c>
      <c r="B3" s="121" t="s">
        <v>61</v>
      </c>
      <c r="C3" s="122" t="s">
        <v>167</v>
      </c>
      <c r="D3" s="121" t="s">
        <v>168</v>
      </c>
      <c r="E3" s="125"/>
      <c r="F3" s="122" t="s">
        <v>64</v>
      </c>
      <c r="G3" s="124">
        <v>500</v>
      </c>
    </row>
    <row r="4" ht="28.5" spans="1:7">
      <c r="A4" s="120">
        <v>3</v>
      </c>
      <c r="B4" s="121" t="s">
        <v>61</v>
      </c>
      <c r="C4" s="122" t="s">
        <v>62</v>
      </c>
      <c r="D4" s="122" t="s">
        <v>63</v>
      </c>
      <c r="E4" s="125"/>
      <c r="F4" s="122" t="s">
        <v>64</v>
      </c>
      <c r="G4" s="124">
        <v>600</v>
      </c>
    </row>
    <row r="5" ht="28.5" spans="1:7">
      <c r="A5" s="120">
        <v>4</v>
      </c>
      <c r="B5" s="121" t="s">
        <v>61</v>
      </c>
      <c r="C5" s="122" t="s">
        <v>169</v>
      </c>
      <c r="D5" s="122" t="s">
        <v>170</v>
      </c>
      <c r="E5" s="125"/>
      <c r="F5" s="122" t="s">
        <v>64</v>
      </c>
      <c r="G5" s="124">
        <v>850</v>
      </c>
    </row>
    <row r="6" ht="28.5" spans="1:7">
      <c r="A6" s="120">
        <v>5</v>
      </c>
      <c r="B6" s="121" t="s">
        <v>61</v>
      </c>
      <c r="C6" s="122" t="s">
        <v>67</v>
      </c>
      <c r="D6" s="122" t="s">
        <v>171</v>
      </c>
      <c r="E6" s="125"/>
      <c r="F6" s="122" t="s">
        <v>64</v>
      </c>
      <c r="G6" s="124">
        <v>900</v>
      </c>
    </row>
    <row r="7" ht="28.5" spans="1:7">
      <c r="A7" s="120">
        <v>6</v>
      </c>
      <c r="B7" s="121" t="s">
        <v>61</v>
      </c>
      <c r="C7" s="122" t="s">
        <v>67</v>
      </c>
      <c r="D7" s="122" t="s">
        <v>172</v>
      </c>
      <c r="E7" s="125"/>
      <c r="F7" s="122" t="s">
        <v>64</v>
      </c>
      <c r="G7" s="124">
        <v>900</v>
      </c>
    </row>
    <row r="8" ht="28.5" spans="1:7">
      <c r="A8" s="120">
        <v>7</v>
      </c>
      <c r="B8" s="121" t="s">
        <v>61</v>
      </c>
      <c r="C8" s="122" t="s">
        <v>67</v>
      </c>
      <c r="D8" s="122" t="s">
        <v>68</v>
      </c>
      <c r="E8" s="125"/>
      <c r="F8" s="122" t="s">
        <v>64</v>
      </c>
      <c r="G8" s="124">
        <v>900</v>
      </c>
    </row>
    <row r="9" ht="28.5" spans="1:7">
      <c r="A9" s="120">
        <v>8</v>
      </c>
      <c r="B9" s="121" t="s">
        <v>61</v>
      </c>
      <c r="C9" s="122" t="s">
        <v>67</v>
      </c>
      <c r="D9" s="122" t="s">
        <v>173</v>
      </c>
      <c r="E9" s="125"/>
      <c r="F9" s="122" t="s">
        <v>64</v>
      </c>
      <c r="G9" s="124">
        <v>900</v>
      </c>
    </row>
    <row r="10" ht="28.5" spans="1:7">
      <c r="A10" s="120">
        <v>9</v>
      </c>
      <c r="B10" s="121" t="s">
        <v>61</v>
      </c>
      <c r="C10" s="122" t="s">
        <v>65</v>
      </c>
      <c r="D10" s="122" t="s">
        <v>174</v>
      </c>
      <c r="E10" s="125"/>
      <c r="F10" s="122" t="s">
        <v>64</v>
      </c>
      <c r="G10" s="124">
        <v>1100</v>
      </c>
    </row>
    <row r="11" ht="28.5" spans="1:7">
      <c r="A11" s="120">
        <v>10</v>
      </c>
      <c r="B11" s="121" t="s">
        <v>61</v>
      </c>
      <c r="C11" s="122" t="s">
        <v>65</v>
      </c>
      <c r="D11" s="122" t="s">
        <v>175</v>
      </c>
      <c r="E11" s="125"/>
      <c r="F11" s="122" t="s">
        <v>64</v>
      </c>
      <c r="G11" s="124">
        <v>1100</v>
      </c>
    </row>
    <row r="12" ht="28.5" spans="1:7">
      <c r="A12" s="120">
        <v>11</v>
      </c>
      <c r="B12" s="121" t="s">
        <v>61</v>
      </c>
      <c r="C12" s="122" t="s">
        <v>65</v>
      </c>
      <c r="D12" s="122" t="s">
        <v>66</v>
      </c>
      <c r="E12" s="126"/>
      <c r="F12" s="122" t="s">
        <v>64</v>
      </c>
      <c r="G12" s="124">
        <v>1300</v>
      </c>
    </row>
    <row r="13" ht="28.5" spans="1:7">
      <c r="A13" s="120">
        <v>12</v>
      </c>
      <c r="B13" s="121" t="s">
        <v>61</v>
      </c>
      <c r="C13" s="122" t="s">
        <v>65</v>
      </c>
      <c r="D13" s="122" t="s">
        <v>176</v>
      </c>
      <c r="E13" s="126"/>
      <c r="F13" s="122" t="s">
        <v>64</v>
      </c>
      <c r="G13" s="124">
        <v>1300</v>
      </c>
    </row>
    <row r="14" ht="28.5" spans="1:7">
      <c r="A14" s="120">
        <v>13</v>
      </c>
      <c r="B14" s="121" t="s">
        <v>61</v>
      </c>
      <c r="C14" s="122" t="s">
        <v>65</v>
      </c>
      <c r="D14" s="122" t="s">
        <v>177</v>
      </c>
      <c r="E14" s="126"/>
      <c r="F14" s="122" t="s">
        <v>64</v>
      </c>
      <c r="G14" s="124">
        <v>1300</v>
      </c>
    </row>
    <row r="15" ht="28.5" spans="1:7">
      <c r="A15" s="120">
        <v>14</v>
      </c>
      <c r="B15" s="121" t="s">
        <v>178</v>
      </c>
      <c r="C15" s="122" t="s">
        <v>165</v>
      </c>
      <c r="D15" s="121" t="s">
        <v>166</v>
      </c>
      <c r="E15" s="126"/>
      <c r="F15" s="122" t="s">
        <v>179</v>
      </c>
      <c r="G15" s="124">
        <v>600</v>
      </c>
    </row>
    <row r="16" ht="28.5" spans="1:7">
      <c r="A16" s="120">
        <v>15</v>
      </c>
      <c r="B16" s="121" t="s">
        <v>178</v>
      </c>
      <c r="C16" s="122" t="s">
        <v>167</v>
      </c>
      <c r="D16" s="121" t="s">
        <v>168</v>
      </c>
      <c r="E16" s="127"/>
      <c r="F16" s="122" t="s">
        <v>179</v>
      </c>
      <c r="G16" s="124">
        <v>800</v>
      </c>
    </row>
    <row r="17" ht="28.5" spans="1:7">
      <c r="A17" s="120">
        <v>16</v>
      </c>
      <c r="B17" s="121" t="s">
        <v>178</v>
      </c>
      <c r="C17" s="122" t="s">
        <v>62</v>
      </c>
      <c r="D17" s="122" t="s">
        <v>63</v>
      </c>
      <c r="E17" s="127"/>
      <c r="F17" s="122" t="s">
        <v>179</v>
      </c>
      <c r="G17" s="124">
        <v>800</v>
      </c>
    </row>
    <row r="18" ht="28.5" spans="1:7">
      <c r="A18" s="120">
        <v>17</v>
      </c>
      <c r="B18" s="121" t="s">
        <v>178</v>
      </c>
      <c r="C18" s="122" t="s">
        <v>169</v>
      </c>
      <c r="D18" s="122" t="s">
        <v>170</v>
      </c>
      <c r="E18" s="127"/>
      <c r="F18" s="122" t="s">
        <v>179</v>
      </c>
      <c r="G18" s="124">
        <v>1000</v>
      </c>
    </row>
    <row r="19" ht="28.5" spans="1:7">
      <c r="A19" s="120">
        <v>18</v>
      </c>
      <c r="B19" s="121" t="s">
        <v>178</v>
      </c>
      <c r="C19" s="122" t="s">
        <v>67</v>
      </c>
      <c r="D19" s="122" t="s">
        <v>171</v>
      </c>
      <c r="E19" s="127"/>
      <c r="F19" s="122" t="s">
        <v>179</v>
      </c>
      <c r="G19" s="124">
        <v>1300</v>
      </c>
    </row>
    <row r="20" ht="28.5" spans="1:7">
      <c r="A20" s="120">
        <v>19</v>
      </c>
      <c r="B20" s="121" t="s">
        <v>178</v>
      </c>
      <c r="C20" s="122" t="s">
        <v>67</v>
      </c>
      <c r="D20" s="122" t="s">
        <v>172</v>
      </c>
      <c r="E20" s="125"/>
      <c r="F20" s="122" t="s">
        <v>179</v>
      </c>
      <c r="G20" s="124">
        <v>1300</v>
      </c>
    </row>
    <row r="21" ht="28.5" spans="1:7">
      <c r="A21" s="120">
        <v>20</v>
      </c>
      <c r="B21" s="121" t="s">
        <v>178</v>
      </c>
      <c r="C21" s="122" t="s">
        <v>67</v>
      </c>
      <c r="D21" s="122" t="s">
        <v>68</v>
      </c>
      <c r="E21" s="125"/>
      <c r="F21" s="122" t="s">
        <v>179</v>
      </c>
      <c r="G21" s="124">
        <v>1400</v>
      </c>
    </row>
    <row r="22" ht="28.5" spans="1:7">
      <c r="A22" s="120">
        <v>21</v>
      </c>
      <c r="B22" s="121" t="s">
        <v>178</v>
      </c>
      <c r="C22" s="122" t="s">
        <v>67</v>
      </c>
      <c r="D22" s="122" t="s">
        <v>173</v>
      </c>
      <c r="E22" s="125"/>
      <c r="F22" s="122" t="s">
        <v>179</v>
      </c>
      <c r="G22" s="124">
        <v>1500</v>
      </c>
    </row>
    <row r="23" ht="28.5" spans="1:7">
      <c r="A23" s="120">
        <v>22</v>
      </c>
      <c r="B23" s="121" t="s">
        <v>178</v>
      </c>
      <c r="C23" s="122" t="s">
        <v>65</v>
      </c>
      <c r="D23" s="122" t="s">
        <v>174</v>
      </c>
      <c r="E23" s="125"/>
      <c r="F23" s="122" t="s">
        <v>179</v>
      </c>
      <c r="G23" s="124">
        <v>1400</v>
      </c>
    </row>
    <row r="24" ht="28.5" spans="1:7">
      <c r="A24" s="120">
        <v>23</v>
      </c>
      <c r="B24" s="121" t="s">
        <v>178</v>
      </c>
      <c r="C24" s="122" t="s">
        <v>65</v>
      </c>
      <c r="D24" s="122" t="s">
        <v>175</v>
      </c>
      <c r="E24" s="125"/>
      <c r="F24" s="122" t="s">
        <v>179</v>
      </c>
      <c r="G24" s="124">
        <v>1500</v>
      </c>
    </row>
    <row r="25" ht="28.5" spans="1:7">
      <c r="A25" s="120">
        <v>24</v>
      </c>
      <c r="B25" s="121" t="s">
        <v>178</v>
      </c>
      <c r="C25" s="122" t="s">
        <v>65</v>
      </c>
      <c r="D25" s="122" t="s">
        <v>66</v>
      </c>
      <c r="E25" s="125"/>
      <c r="F25" s="122" t="s">
        <v>179</v>
      </c>
      <c r="G25" s="124">
        <v>2400</v>
      </c>
    </row>
    <row r="26" ht="28.5" spans="1:7">
      <c r="A26" s="120">
        <v>25</v>
      </c>
      <c r="B26" s="121" t="s">
        <v>178</v>
      </c>
      <c r="C26" s="122" t="s">
        <v>65</v>
      </c>
      <c r="D26" s="122" t="s">
        <v>176</v>
      </c>
      <c r="E26" s="125"/>
      <c r="F26" s="122" t="s">
        <v>179</v>
      </c>
      <c r="G26" s="124">
        <v>2200</v>
      </c>
    </row>
    <row r="27" ht="28.5" spans="1:7">
      <c r="A27" s="120">
        <v>26</v>
      </c>
      <c r="B27" s="121" t="s">
        <v>178</v>
      </c>
      <c r="C27" s="122" t="s">
        <v>65</v>
      </c>
      <c r="D27" s="122" t="s">
        <v>177</v>
      </c>
      <c r="E27" s="125"/>
      <c r="F27" s="122" t="s">
        <v>179</v>
      </c>
      <c r="G27" s="124">
        <v>2400</v>
      </c>
    </row>
    <row r="28" ht="16.5" spans="1:7">
      <c r="A28" s="120">
        <v>27</v>
      </c>
      <c r="B28" s="122" t="s">
        <v>70</v>
      </c>
      <c r="C28" s="122" t="s">
        <v>165</v>
      </c>
      <c r="D28" s="121" t="s">
        <v>166</v>
      </c>
      <c r="E28" s="125"/>
      <c r="F28" s="122" t="s">
        <v>71</v>
      </c>
      <c r="G28" s="124">
        <v>5</v>
      </c>
    </row>
    <row r="29" ht="16.5" spans="1:7">
      <c r="A29" s="120">
        <v>28</v>
      </c>
      <c r="B29" s="122" t="s">
        <v>70</v>
      </c>
      <c r="C29" s="122" t="s">
        <v>167</v>
      </c>
      <c r="D29" s="121" t="s">
        <v>168</v>
      </c>
      <c r="E29" s="125"/>
      <c r="F29" s="122" t="s">
        <v>71</v>
      </c>
      <c r="G29" s="124">
        <v>5</v>
      </c>
    </row>
    <row r="30" ht="16.5" spans="1:7">
      <c r="A30" s="120">
        <v>29</v>
      </c>
      <c r="B30" s="122" t="s">
        <v>70</v>
      </c>
      <c r="C30" s="122" t="s">
        <v>62</v>
      </c>
      <c r="D30" s="122" t="s">
        <v>63</v>
      </c>
      <c r="E30" s="125"/>
      <c r="F30" s="122" t="s">
        <v>71</v>
      </c>
      <c r="G30" s="124">
        <v>5</v>
      </c>
    </row>
    <row r="31" ht="16.5" spans="1:7">
      <c r="A31" s="120">
        <v>30</v>
      </c>
      <c r="B31" s="122" t="s">
        <v>70</v>
      </c>
      <c r="C31" s="122" t="s">
        <v>169</v>
      </c>
      <c r="D31" s="122" t="s">
        <v>170</v>
      </c>
      <c r="E31" s="125"/>
      <c r="F31" s="122" t="s">
        <v>71</v>
      </c>
      <c r="G31" s="124">
        <v>5</v>
      </c>
    </row>
    <row r="32" ht="16.5" spans="1:7">
      <c r="A32" s="120">
        <v>31</v>
      </c>
      <c r="B32" s="122" t="s">
        <v>70</v>
      </c>
      <c r="C32" s="122" t="s">
        <v>67</v>
      </c>
      <c r="D32" s="122" t="s">
        <v>171</v>
      </c>
      <c r="E32" s="125"/>
      <c r="F32" s="122" t="s">
        <v>71</v>
      </c>
      <c r="G32" s="124">
        <v>5</v>
      </c>
    </row>
    <row r="33" ht="16.5" spans="1:7">
      <c r="A33" s="120">
        <v>32</v>
      </c>
      <c r="B33" s="122" t="s">
        <v>70</v>
      </c>
      <c r="C33" s="122" t="s">
        <v>67</v>
      </c>
      <c r="D33" s="122" t="s">
        <v>172</v>
      </c>
      <c r="E33" s="125"/>
      <c r="F33" s="122" t="s">
        <v>71</v>
      </c>
      <c r="G33" s="124">
        <v>5</v>
      </c>
    </row>
    <row r="34" ht="16.5" spans="1:7">
      <c r="A34" s="120">
        <v>33</v>
      </c>
      <c r="B34" s="122" t="s">
        <v>70</v>
      </c>
      <c r="C34" s="122" t="s">
        <v>67</v>
      </c>
      <c r="D34" s="122" t="s">
        <v>68</v>
      </c>
      <c r="E34" s="128"/>
      <c r="F34" s="122" t="s">
        <v>71</v>
      </c>
      <c r="G34" s="124">
        <v>5</v>
      </c>
    </row>
    <row r="35" ht="16.5" spans="1:7">
      <c r="A35" s="120">
        <v>34</v>
      </c>
      <c r="B35" s="122" t="s">
        <v>70</v>
      </c>
      <c r="C35" s="122" t="s">
        <v>67</v>
      </c>
      <c r="D35" s="122" t="s">
        <v>173</v>
      </c>
      <c r="E35" s="125"/>
      <c r="F35" s="122" t="s">
        <v>71</v>
      </c>
      <c r="G35" s="124">
        <v>5</v>
      </c>
    </row>
    <row r="36" ht="16.5" spans="1:7">
      <c r="A36" s="120">
        <v>35</v>
      </c>
      <c r="B36" s="122" t="s">
        <v>70</v>
      </c>
      <c r="C36" s="122" t="s">
        <v>65</v>
      </c>
      <c r="D36" s="122" t="s">
        <v>174</v>
      </c>
      <c r="E36" s="125"/>
      <c r="F36" s="122" t="s">
        <v>71</v>
      </c>
      <c r="G36" s="124">
        <v>5</v>
      </c>
    </row>
    <row r="37" ht="16.5" spans="1:7">
      <c r="A37" s="120">
        <v>36</v>
      </c>
      <c r="B37" s="122" t="s">
        <v>70</v>
      </c>
      <c r="C37" s="122" t="s">
        <v>65</v>
      </c>
      <c r="D37" s="122" t="s">
        <v>175</v>
      </c>
      <c r="E37" s="125"/>
      <c r="F37" s="122" t="s">
        <v>71</v>
      </c>
      <c r="G37" s="124">
        <v>5</v>
      </c>
    </row>
    <row r="38" ht="16.5" spans="1:7">
      <c r="A38" s="120">
        <v>37</v>
      </c>
      <c r="B38" s="122" t="s">
        <v>70</v>
      </c>
      <c r="C38" s="122" t="s">
        <v>65</v>
      </c>
      <c r="D38" s="122" t="s">
        <v>66</v>
      </c>
      <c r="E38" s="125"/>
      <c r="F38" s="122" t="s">
        <v>71</v>
      </c>
      <c r="G38" s="124">
        <v>5</v>
      </c>
    </row>
    <row r="39" ht="16.5" spans="1:7">
      <c r="A39" s="120">
        <v>38</v>
      </c>
      <c r="B39" s="122" t="s">
        <v>70</v>
      </c>
      <c r="C39" s="122" t="s">
        <v>65</v>
      </c>
      <c r="D39" s="122" t="s">
        <v>176</v>
      </c>
      <c r="E39" s="125"/>
      <c r="F39" s="122" t="s">
        <v>71</v>
      </c>
      <c r="G39" s="124">
        <v>5</v>
      </c>
    </row>
    <row r="40" ht="16.5" spans="1:7">
      <c r="A40" s="120">
        <v>39</v>
      </c>
      <c r="B40" s="122" t="s">
        <v>70</v>
      </c>
      <c r="C40" s="122" t="s">
        <v>65</v>
      </c>
      <c r="D40" s="122" t="s">
        <v>177</v>
      </c>
      <c r="E40" s="125"/>
      <c r="F40" s="122" t="s">
        <v>71</v>
      </c>
      <c r="G40" s="124">
        <v>5</v>
      </c>
    </row>
    <row r="41" ht="16.5" spans="1:7">
      <c r="A41" s="120">
        <v>40</v>
      </c>
      <c r="B41" s="122" t="s">
        <v>180</v>
      </c>
      <c r="C41" s="122" t="s">
        <v>165</v>
      </c>
      <c r="D41" s="121" t="s">
        <v>166</v>
      </c>
      <c r="E41" s="125"/>
      <c r="F41" s="122" t="s">
        <v>181</v>
      </c>
      <c r="G41" s="124">
        <v>70</v>
      </c>
    </row>
    <row r="42" ht="16.5" spans="1:7">
      <c r="A42" s="120">
        <v>41</v>
      </c>
      <c r="B42" s="122" t="s">
        <v>180</v>
      </c>
      <c r="C42" s="122" t="s">
        <v>167</v>
      </c>
      <c r="D42" s="121" t="s">
        <v>168</v>
      </c>
      <c r="E42" s="125"/>
      <c r="F42" s="122" t="s">
        <v>181</v>
      </c>
      <c r="G42" s="124">
        <v>70</v>
      </c>
    </row>
    <row r="43" ht="16.5" spans="1:7">
      <c r="A43" s="120">
        <v>42</v>
      </c>
      <c r="B43" s="122" t="s">
        <v>180</v>
      </c>
      <c r="C43" s="122" t="s">
        <v>62</v>
      </c>
      <c r="D43" s="122" t="s">
        <v>63</v>
      </c>
      <c r="E43" s="125"/>
      <c r="F43" s="122" t="s">
        <v>181</v>
      </c>
      <c r="G43" s="124">
        <v>70</v>
      </c>
    </row>
    <row r="44" ht="16.5" spans="1:7">
      <c r="A44" s="120">
        <v>43</v>
      </c>
      <c r="B44" s="122" t="s">
        <v>180</v>
      </c>
      <c r="C44" s="122" t="s">
        <v>169</v>
      </c>
      <c r="D44" s="122" t="s">
        <v>170</v>
      </c>
      <c r="E44" s="125"/>
      <c r="F44" s="122" t="s">
        <v>181</v>
      </c>
      <c r="G44" s="124">
        <v>70</v>
      </c>
    </row>
    <row r="45" ht="16.5" spans="1:7">
      <c r="A45" s="120">
        <v>44</v>
      </c>
      <c r="B45" s="122" t="s">
        <v>180</v>
      </c>
      <c r="C45" s="122" t="s">
        <v>67</v>
      </c>
      <c r="D45" s="122" t="s">
        <v>171</v>
      </c>
      <c r="E45" s="125"/>
      <c r="F45" s="122" t="s">
        <v>181</v>
      </c>
      <c r="G45" s="124">
        <v>70</v>
      </c>
    </row>
    <row r="46" ht="16.5" spans="1:7">
      <c r="A46" s="120">
        <v>45</v>
      </c>
      <c r="B46" s="122" t="s">
        <v>180</v>
      </c>
      <c r="C46" s="122" t="s">
        <v>67</v>
      </c>
      <c r="D46" s="122" t="s">
        <v>172</v>
      </c>
      <c r="E46" s="125"/>
      <c r="F46" s="122" t="s">
        <v>181</v>
      </c>
      <c r="G46" s="124">
        <v>70</v>
      </c>
    </row>
    <row r="47" ht="16.5" spans="1:7">
      <c r="A47" s="120">
        <v>46</v>
      </c>
      <c r="B47" s="122" t="s">
        <v>180</v>
      </c>
      <c r="C47" s="122" t="s">
        <v>67</v>
      </c>
      <c r="D47" s="122" t="s">
        <v>68</v>
      </c>
      <c r="E47" s="125"/>
      <c r="F47" s="122" t="s">
        <v>181</v>
      </c>
      <c r="G47" s="124">
        <v>70</v>
      </c>
    </row>
    <row r="48" ht="16.5" spans="1:7">
      <c r="A48" s="120">
        <v>47</v>
      </c>
      <c r="B48" s="122" t="s">
        <v>180</v>
      </c>
      <c r="C48" s="122" t="s">
        <v>67</v>
      </c>
      <c r="D48" s="122" t="s">
        <v>173</v>
      </c>
      <c r="E48" s="125"/>
      <c r="F48" s="122" t="s">
        <v>181</v>
      </c>
      <c r="G48" s="124">
        <v>70</v>
      </c>
    </row>
    <row r="49" ht="16.5" spans="1:7">
      <c r="A49" s="120">
        <v>48</v>
      </c>
      <c r="B49" s="122" t="s">
        <v>180</v>
      </c>
      <c r="C49" s="122" t="s">
        <v>65</v>
      </c>
      <c r="D49" s="122" t="s">
        <v>174</v>
      </c>
      <c r="E49" s="129"/>
      <c r="F49" s="122" t="s">
        <v>181</v>
      </c>
      <c r="G49" s="124">
        <v>70</v>
      </c>
    </row>
    <row r="50" ht="16.5" spans="1:7">
      <c r="A50" s="120">
        <v>49</v>
      </c>
      <c r="B50" s="122" t="s">
        <v>180</v>
      </c>
      <c r="C50" s="122" t="s">
        <v>65</v>
      </c>
      <c r="D50" s="122" t="s">
        <v>175</v>
      </c>
      <c r="E50" s="125"/>
      <c r="F50" s="122" t="s">
        <v>181</v>
      </c>
      <c r="G50" s="124">
        <v>70</v>
      </c>
    </row>
    <row r="51" ht="16.5" spans="1:7">
      <c r="A51" s="120">
        <v>50</v>
      </c>
      <c r="B51" s="122" t="s">
        <v>180</v>
      </c>
      <c r="C51" s="122" t="s">
        <v>65</v>
      </c>
      <c r="D51" s="122" t="s">
        <v>66</v>
      </c>
      <c r="E51" s="130"/>
      <c r="F51" s="122" t="s">
        <v>181</v>
      </c>
      <c r="G51" s="124">
        <v>70</v>
      </c>
    </row>
    <row r="52" ht="16.5" spans="1:7">
      <c r="A52" s="120">
        <v>51</v>
      </c>
      <c r="B52" s="122" t="s">
        <v>180</v>
      </c>
      <c r="C52" s="122" t="s">
        <v>65</v>
      </c>
      <c r="D52" s="122" t="s">
        <v>176</v>
      </c>
      <c r="E52" s="131"/>
      <c r="F52" s="122" t="s">
        <v>181</v>
      </c>
      <c r="G52" s="124">
        <v>70</v>
      </c>
    </row>
    <row r="53" ht="16.5" spans="1:7">
      <c r="A53" s="120">
        <v>52</v>
      </c>
      <c r="B53" s="122" t="s">
        <v>180</v>
      </c>
      <c r="C53" s="122" t="s">
        <v>65</v>
      </c>
      <c r="D53" s="122" t="s">
        <v>177</v>
      </c>
      <c r="E53" s="125"/>
      <c r="F53" s="122" t="s">
        <v>181</v>
      </c>
      <c r="G53" s="124">
        <v>70</v>
      </c>
    </row>
    <row r="54" ht="57" spans="1:7">
      <c r="A54" s="120">
        <v>53</v>
      </c>
      <c r="B54" s="132" t="s">
        <v>182</v>
      </c>
      <c r="C54" s="122" t="s">
        <v>152</v>
      </c>
      <c r="D54" s="121" t="s">
        <v>183</v>
      </c>
      <c r="E54" s="125"/>
      <c r="F54" s="122" t="s">
        <v>77</v>
      </c>
      <c r="G54" s="133"/>
    </row>
    <row r="55" ht="21" spans="1:7">
      <c r="A55" s="118" t="s">
        <v>12</v>
      </c>
      <c r="B55" s="118" t="s">
        <v>72</v>
      </c>
      <c r="C55" s="118" t="s">
        <v>73</v>
      </c>
      <c r="D55" s="118" t="s">
        <v>74</v>
      </c>
      <c r="E55" s="118" t="s">
        <v>7</v>
      </c>
      <c r="F55" s="118" t="s">
        <v>75</v>
      </c>
      <c r="G55" s="119" t="s">
        <v>161</v>
      </c>
    </row>
    <row r="56" ht="16.5" spans="1:7">
      <c r="A56" s="120">
        <v>54</v>
      </c>
      <c r="B56" s="122" t="s">
        <v>76</v>
      </c>
      <c r="C56" s="125" t="s">
        <v>77</v>
      </c>
      <c r="D56" s="125" t="s">
        <v>77</v>
      </c>
      <c r="E56" s="122" t="s">
        <v>78</v>
      </c>
      <c r="F56" s="122" t="s">
        <v>79</v>
      </c>
      <c r="G56" s="134">
        <v>50</v>
      </c>
    </row>
    <row r="57" ht="16.5" spans="1:7">
      <c r="A57" s="120">
        <v>55</v>
      </c>
      <c r="B57" s="122" t="s">
        <v>184</v>
      </c>
      <c r="C57" s="125" t="s">
        <v>77</v>
      </c>
      <c r="D57" s="125" t="s">
        <v>77</v>
      </c>
      <c r="E57" s="122" t="s">
        <v>185</v>
      </c>
      <c r="F57" s="122" t="s">
        <v>79</v>
      </c>
      <c r="G57" s="134">
        <v>150</v>
      </c>
    </row>
    <row r="58" ht="16.5" spans="1:7">
      <c r="A58" s="120">
        <v>56</v>
      </c>
      <c r="B58" s="122" t="s">
        <v>186</v>
      </c>
      <c r="C58" s="125" t="s">
        <v>77</v>
      </c>
      <c r="D58" s="125" t="s">
        <v>77</v>
      </c>
      <c r="E58" s="122" t="s">
        <v>187</v>
      </c>
      <c r="F58" s="122" t="s">
        <v>188</v>
      </c>
      <c r="G58" s="134">
        <v>10</v>
      </c>
    </row>
    <row r="59" ht="16.5" spans="1:7">
      <c r="A59" s="120">
        <v>57</v>
      </c>
      <c r="B59" s="122" t="s">
        <v>80</v>
      </c>
      <c r="C59" s="125" t="s">
        <v>77</v>
      </c>
      <c r="D59" s="125" t="s">
        <v>77</v>
      </c>
      <c r="E59" s="122" t="s">
        <v>81</v>
      </c>
      <c r="F59" s="122" t="s">
        <v>79</v>
      </c>
      <c r="G59" s="134">
        <v>15</v>
      </c>
    </row>
    <row r="60" ht="16.5" spans="1:7">
      <c r="A60" s="120">
        <v>58</v>
      </c>
      <c r="B60" s="122" t="s">
        <v>189</v>
      </c>
      <c r="C60" s="125" t="s">
        <v>77</v>
      </c>
      <c r="D60" s="125" t="s">
        <v>77</v>
      </c>
      <c r="E60" s="122" t="s">
        <v>190</v>
      </c>
      <c r="F60" s="122" t="s">
        <v>188</v>
      </c>
      <c r="G60" s="134">
        <v>0</v>
      </c>
    </row>
    <row r="61" ht="16.5" spans="1:7">
      <c r="A61" s="120">
        <v>59</v>
      </c>
      <c r="B61" s="122" t="s">
        <v>191</v>
      </c>
      <c r="C61" s="125" t="s">
        <v>77</v>
      </c>
      <c r="D61" s="125" t="s">
        <v>77</v>
      </c>
      <c r="E61" s="122" t="s">
        <v>192</v>
      </c>
      <c r="F61" s="122" t="s">
        <v>79</v>
      </c>
      <c r="G61" s="134">
        <v>150</v>
      </c>
    </row>
    <row r="62" ht="16.5" spans="1:7">
      <c r="A62" s="120">
        <v>60</v>
      </c>
      <c r="B62" s="122" t="s">
        <v>193</v>
      </c>
      <c r="C62" s="125" t="s">
        <v>77</v>
      </c>
      <c r="D62" s="125" t="s">
        <v>77</v>
      </c>
      <c r="E62" s="122" t="s">
        <v>194</v>
      </c>
      <c r="F62" s="122" t="s">
        <v>116</v>
      </c>
      <c r="G62" s="134">
        <v>80</v>
      </c>
    </row>
    <row r="63" ht="16.5" spans="1:7">
      <c r="A63" s="120">
        <v>61</v>
      </c>
      <c r="B63" s="122" t="s">
        <v>195</v>
      </c>
      <c r="C63" s="125" t="s">
        <v>77</v>
      </c>
      <c r="D63" s="125" t="s">
        <v>77</v>
      </c>
      <c r="E63" s="135"/>
      <c r="F63" s="122" t="s">
        <v>196</v>
      </c>
      <c r="G63" s="134">
        <v>1400</v>
      </c>
    </row>
    <row r="64" ht="16.5" spans="1:7">
      <c r="A64" s="120">
        <v>62</v>
      </c>
      <c r="B64" s="122" t="s">
        <v>197</v>
      </c>
      <c r="C64" s="125" t="s">
        <v>77</v>
      </c>
      <c r="D64" s="125" t="s">
        <v>77</v>
      </c>
      <c r="E64" s="135"/>
      <c r="F64" s="122" t="s">
        <v>196</v>
      </c>
      <c r="G64" s="134">
        <v>700</v>
      </c>
    </row>
    <row r="65" ht="16.5" spans="1:7">
      <c r="A65" s="120">
        <v>63</v>
      </c>
      <c r="B65" s="122" t="s">
        <v>198</v>
      </c>
      <c r="C65" s="125" t="s">
        <v>77</v>
      </c>
      <c r="D65" s="125" t="s">
        <v>77</v>
      </c>
      <c r="E65" s="135"/>
      <c r="F65" s="122" t="s">
        <v>199</v>
      </c>
      <c r="G65" s="134">
        <v>3</v>
      </c>
    </row>
    <row r="66" ht="16.5" spans="1:7">
      <c r="A66" s="120">
        <v>64</v>
      </c>
      <c r="B66" s="122" t="s">
        <v>200</v>
      </c>
      <c r="C66" s="125" t="s">
        <v>77</v>
      </c>
      <c r="D66" s="125" t="s">
        <v>77</v>
      </c>
      <c r="E66" s="135"/>
      <c r="F66" s="122" t="s">
        <v>132</v>
      </c>
      <c r="G66" s="134">
        <v>50</v>
      </c>
    </row>
    <row r="67" ht="16.5" spans="1:7">
      <c r="A67" s="120">
        <v>65</v>
      </c>
      <c r="B67" s="122" t="s">
        <v>201</v>
      </c>
      <c r="C67" s="125" t="s">
        <v>77</v>
      </c>
      <c r="D67" s="125" t="s">
        <v>77</v>
      </c>
      <c r="E67" s="135"/>
      <c r="F67" s="122" t="s">
        <v>116</v>
      </c>
      <c r="G67" s="134">
        <v>200</v>
      </c>
    </row>
    <row r="68" ht="16.5" spans="1:7">
      <c r="A68" s="120">
        <v>66</v>
      </c>
      <c r="B68" s="122" t="s">
        <v>202</v>
      </c>
      <c r="C68" s="125" t="s">
        <v>77</v>
      </c>
      <c r="D68" s="125" t="s">
        <v>77</v>
      </c>
      <c r="E68" s="135"/>
      <c r="F68" s="122" t="s">
        <v>203</v>
      </c>
      <c r="G68" s="134">
        <v>600</v>
      </c>
    </row>
    <row r="69" ht="16.5" spans="1:7">
      <c r="A69" s="120">
        <v>67</v>
      </c>
      <c r="B69" s="122" t="s">
        <v>204</v>
      </c>
      <c r="C69" s="125" t="s">
        <v>77</v>
      </c>
      <c r="D69" s="125" t="s">
        <v>77</v>
      </c>
      <c r="E69" s="135"/>
      <c r="F69" s="122" t="s">
        <v>203</v>
      </c>
      <c r="G69" s="134">
        <v>550</v>
      </c>
    </row>
    <row r="70" ht="16.5" spans="1:7">
      <c r="A70" s="120">
        <v>68</v>
      </c>
      <c r="B70" s="122" t="s">
        <v>205</v>
      </c>
      <c r="C70" s="125" t="s">
        <v>77</v>
      </c>
      <c r="D70" s="125" t="s">
        <v>77</v>
      </c>
      <c r="E70" s="135"/>
      <c r="F70" s="122" t="s">
        <v>203</v>
      </c>
      <c r="G70" s="134">
        <v>350</v>
      </c>
    </row>
    <row r="71" ht="16.5" spans="1:7">
      <c r="A71" s="120">
        <v>69</v>
      </c>
      <c r="B71" s="122" t="s">
        <v>206</v>
      </c>
      <c r="C71" s="125" t="s">
        <v>77</v>
      </c>
      <c r="D71" s="125" t="s">
        <v>77</v>
      </c>
      <c r="E71" s="122" t="s">
        <v>207</v>
      </c>
      <c r="F71" s="122" t="s">
        <v>79</v>
      </c>
      <c r="G71" s="136">
        <v>240</v>
      </c>
    </row>
    <row r="72" ht="21" spans="1:7">
      <c r="A72" s="118" t="s">
        <v>208</v>
      </c>
      <c r="B72" s="118" t="s">
        <v>72</v>
      </c>
      <c r="C72" s="118" t="s">
        <v>73</v>
      </c>
      <c r="D72" s="118" t="s">
        <v>74</v>
      </c>
      <c r="E72" s="137" t="s">
        <v>7</v>
      </c>
      <c r="F72" s="118" t="s">
        <v>75</v>
      </c>
      <c r="G72" s="119" t="s">
        <v>161</v>
      </c>
    </row>
    <row r="73" ht="16.5" spans="1:7">
      <c r="A73" s="120">
        <v>70</v>
      </c>
      <c r="B73" s="122" t="s">
        <v>209</v>
      </c>
      <c r="C73" s="125" t="s">
        <v>77</v>
      </c>
      <c r="D73" s="125" t="s">
        <v>77</v>
      </c>
      <c r="E73" s="138" t="s">
        <v>210</v>
      </c>
      <c r="F73" s="122" t="s">
        <v>147</v>
      </c>
      <c r="G73" s="139">
        <v>1300</v>
      </c>
    </row>
    <row r="74" ht="16.5" spans="1:7">
      <c r="A74" s="120">
        <v>71</v>
      </c>
      <c r="B74" s="122" t="s">
        <v>211</v>
      </c>
      <c r="C74" s="125" t="s">
        <v>77</v>
      </c>
      <c r="D74" s="125" t="s">
        <v>77</v>
      </c>
      <c r="E74" s="138"/>
      <c r="F74" s="122" t="s">
        <v>212</v>
      </c>
      <c r="G74" s="139">
        <v>800</v>
      </c>
    </row>
    <row r="75" ht="16.5" spans="1:7">
      <c r="A75" s="120">
        <v>72</v>
      </c>
      <c r="B75" s="122" t="s">
        <v>213</v>
      </c>
      <c r="C75" s="125" t="s">
        <v>77</v>
      </c>
      <c r="D75" s="125" t="s">
        <v>77</v>
      </c>
      <c r="E75" s="138"/>
      <c r="F75" s="122" t="s">
        <v>212</v>
      </c>
      <c r="G75" s="139">
        <v>700</v>
      </c>
    </row>
    <row r="76" ht="16.5" spans="1:7">
      <c r="A76" s="120">
        <v>73</v>
      </c>
      <c r="B76" s="122" t="s">
        <v>214</v>
      </c>
      <c r="C76" s="125" t="s">
        <v>77</v>
      </c>
      <c r="D76" s="125" t="s">
        <v>77</v>
      </c>
      <c r="E76" s="138"/>
      <c r="F76" s="122" t="s">
        <v>212</v>
      </c>
      <c r="G76" s="139">
        <v>1000</v>
      </c>
    </row>
    <row r="77" ht="16.5" spans="1:7">
      <c r="A77" s="120">
        <v>74</v>
      </c>
      <c r="B77" s="122" t="s">
        <v>215</v>
      </c>
      <c r="C77" s="125" t="s">
        <v>77</v>
      </c>
      <c r="D77" s="125" t="s">
        <v>77</v>
      </c>
      <c r="E77" s="138" t="s">
        <v>216</v>
      </c>
      <c r="F77" s="122" t="s">
        <v>212</v>
      </c>
      <c r="G77" s="139">
        <v>1000</v>
      </c>
    </row>
    <row r="78" ht="16.5" spans="1:7">
      <c r="A78" s="120">
        <v>75</v>
      </c>
      <c r="B78" s="122" t="s">
        <v>217</v>
      </c>
      <c r="C78" s="125" t="s">
        <v>77</v>
      </c>
      <c r="D78" s="125" t="s">
        <v>77</v>
      </c>
      <c r="E78" s="138"/>
      <c r="F78" s="122" t="s">
        <v>212</v>
      </c>
      <c r="G78" s="139">
        <v>1200</v>
      </c>
    </row>
    <row r="79" ht="16.5" spans="1:7">
      <c r="A79" s="120">
        <v>76</v>
      </c>
      <c r="B79" s="122" t="s">
        <v>218</v>
      </c>
      <c r="C79" s="125" t="s">
        <v>77</v>
      </c>
      <c r="D79" s="125" t="s">
        <v>77</v>
      </c>
      <c r="E79" s="138"/>
      <c r="F79" s="122" t="s">
        <v>212</v>
      </c>
      <c r="G79" s="139">
        <v>1500</v>
      </c>
    </row>
    <row r="80" ht="16.5" spans="1:7">
      <c r="A80" s="120">
        <v>77</v>
      </c>
      <c r="B80" s="122" t="s">
        <v>219</v>
      </c>
      <c r="C80" s="125" t="s">
        <v>77</v>
      </c>
      <c r="D80" s="125" t="s">
        <v>77</v>
      </c>
      <c r="E80" s="138"/>
      <c r="F80" s="122" t="s">
        <v>212</v>
      </c>
      <c r="G80" s="139">
        <v>3500</v>
      </c>
    </row>
    <row r="81" ht="16.5" spans="1:7">
      <c r="A81" s="120">
        <v>78</v>
      </c>
      <c r="B81" s="122" t="s">
        <v>220</v>
      </c>
      <c r="C81" s="125" t="s">
        <v>77</v>
      </c>
      <c r="D81" s="125" t="s">
        <v>77</v>
      </c>
      <c r="E81" s="138"/>
      <c r="F81" s="122" t="s">
        <v>212</v>
      </c>
      <c r="G81" s="139">
        <v>550</v>
      </c>
    </row>
    <row r="82" ht="16.5" spans="1:7">
      <c r="A82" s="120">
        <v>79</v>
      </c>
      <c r="B82" s="122" t="s">
        <v>221</v>
      </c>
      <c r="C82" s="125" t="s">
        <v>77</v>
      </c>
      <c r="D82" s="125" t="s">
        <v>77</v>
      </c>
      <c r="E82" s="138"/>
      <c r="F82" s="122" t="s">
        <v>212</v>
      </c>
      <c r="G82" s="139">
        <v>1200</v>
      </c>
    </row>
    <row r="83" ht="16.5" spans="1:7">
      <c r="A83" s="120">
        <v>80</v>
      </c>
      <c r="B83" s="122" t="s">
        <v>222</v>
      </c>
      <c r="C83" s="125" t="s">
        <v>77</v>
      </c>
      <c r="D83" s="125" t="s">
        <v>77</v>
      </c>
      <c r="E83" s="138"/>
      <c r="F83" s="122" t="s">
        <v>212</v>
      </c>
      <c r="G83" s="139">
        <v>1500</v>
      </c>
    </row>
    <row r="84" ht="16.5" spans="1:7">
      <c r="A84" s="120">
        <v>81</v>
      </c>
      <c r="B84" s="122" t="s">
        <v>223</v>
      </c>
      <c r="C84" s="125" t="s">
        <v>77</v>
      </c>
      <c r="D84" s="125" t="s">
        <v>77</v>
      </c>
      <c r="E84" s="138"/>
      <c r="F84" s="122" t="s">
        <v>212</v>
      </c>
      <c r="G84" s="139">
        <v>3500</v>
      </c>
    </row>
    <row r="85" ht="16.5" spans="1:7">
      <c r="A85" s="120">
        <v>82</v>
      </c>
      <c r="B85" s="122" t="s">
        <v>224</v>
      </c>
      <c r="C85" s="125" t="s">
        <v>77</v>
      </c>
      <c r="D85" s="125" t="s">
        <v>77</v>
      </c>
      <c r="E85" s="138"/>
      <c r="F85" s="122" t="s">
        <v>212</v>
      </c>
      <c r="G85" s="139">
        <v>550</v>
      </c>
    </row>
    <row r="86" ht="16.5" spans="1:7">
      <c r="A86" s="120">
        <v>83</v>
      </c>
      <c r="B86" s="122" t="s">
        <v>225</v>
      </c>
      <c r="C86" s="125" t="s">
        <v>77</v>
      </c>
      <c r="D86" s="125" t="s">
        <v>77</v>
      </c>
      <c r="E86" s="138"/>
      <c r="F86" s="122" t="s">
        <v>212</v>
      </c>
      <c r="G86" s="139">
        <v>1200</v>
      </c>
    </row>
    <row r="87" ht="16.5" spans="1:7">
      <c r="A87" s="120">
        <v>84</v>
      </c>
      <c r="B87" s="122" t="s">
        <v>226</v>
      </c>
      <c r="C87" s="125" t="s">
        <v>77</v>
      </c>
      <c r="D87" s="125" t="s">
        <v>77</v>
      </c>
      <c r="E87" s="138"/>
      <c r="F87" s="122" t="s">
        <v>212</v>
      </c>
      <c r="G87" s="139">
        <v>1500</v>
      </c>
    </row>
    <row r="88" ht="16.5" spans="1:7">
      <c r="A88" s="120">
        <v>85</v>
      </c>
      <c r="B88" s="122" t="s">
        <v>227</v>
      </c>
      <c r="C88" s="125" t="s">
        <v>77</v>
      </c>
      <c r="D88" s="125" t="s">
        <v>77</v>
      </c>
      <c r="E88" s="138"/>
      <c r="F88" s="122" t="s">
        <v>212</v>
      </c>
      <c r="G88" s="139">
        <v>3500</v>
      </c>
    </row>
    <row r="89" ht="16.5" spans="1:7">
      <c r="A89" s="120">
        <v>86</v>
      </c>
      <c r="B89" s="122" t="s">
        <v>228</v>
      </c>
      <c r="C89" s="125" t="s">
        <v>77</v>
      </c>
      <c r="D89" s="125" t="s">
        <v>77</v>
      </c>
      <c r="E89" s="138"/>
      <c r="F89" s="122" t="s">
        <v>212</v>
      </c>
      <c r="G89" s="139">
        <v>550</v>
      </c>
    </row>
    <row r="90" ht="16.5" spans="1:7">
      <c r="A90" s="120">
        <v>87</v>
      </c>
      <c r="B90" s="122" t="s">
        <v>229</v>
      </c>
      <c r="C90" s="125" t="s">
        <v>77</v>
      </c>
      <c r="D90" s="125" t="s">
        <v>77</v>
      </c>
      <c r="E90" s="138"/>
      <c r="F90" s="122" t="s">
        <v>212</v>
      </c>
      <c r="G90" s="139">
        <v>550</v>
      </c>
    </row>
    <row r="91" ht="28.5" spans="1:7">
      <c r="A91" s="120">
        <v>88</v>
      </c>
      <c r="B91" s="122" t="s">
        <v>230</v>
      </c>
      <c r="C91" s="122" t="s">
        <v>231</v>
      </c>
      <c r="D91" s="125" t="s">
        <v>77</v>
      </c>
      <c r="E91" s="140" t="s">
        <v>232</v>
      </c>
      <c r="F91" s="122" t="s">
        <v>212</v>
      </c>
      <c r="G91" s="141">
        <v>80</v>
      </c>
    </row>
    <row r="92" ht="16.5" spans="1:7">
      <c r="A92" s="120">
        <v>89</v>
      </c>
      <c r="B92" s="122" t="s">
        <v>230</v>
      </c>
      <c r="C92" s="122" t="s">
        <v>233</v>
      </c>
      <c r="D92" s="125" t="s">
        <v>77</v>
      </c>
      <c r="E92" s="140" t="s">
        <v>234</v>
      </c>
      <c r="F92" s="122"/>
      <c r="G92" s="141"/>
    </row>
    <row r="93" ht="28.5" spans="1:7">
      <c r="A93" s="120">
        <v>90</v>
      </c>
      <c r="B93" s="122" t="s">
        <v>230</v>
      </c>
      <c r="C93" s="122" t="s">
        <v>235</v>
      </c>
      <c r="D93" s="125" t="s">
        <v>77</v>
      </c>
      <c r="E93" s="140" t="s">
        <v>236</v>
      </c>
      <c r="F93" s="122" t="s">
        <v>237</v>
      </c>
      <c r="G93" s="141">
        <v>350</v>
      </c>
    </row>
    <row r="94" ht="28.5" spans="1:7">
      <c r="A94" s="120">
        <v>91</v>
      </c>
      <c r="B94" s="122" t="s">
        <v>230</v>
      </c>
      <c r="C94" s="122" t="s">
        <v>238</v>
      </c>
      <c r="D94" s="125" t="s">
        <v>77</v>
      </c>
      <c r="E94" s="140" t="s">
        <v>239</v>
      </c>
      <c r="F94" s="122" t="s">
        <v>240</v>
      </c>
      <c r="G94" s="141">
        <v>30</v>
      </c>
    </row>
    <row r="95" ht="28.5" spans="1:7">
      <c r="A95" s="120">
        <v>92</v>
      </c>
      <c r="B95" s="122" t="s">
        <v>230</v>
      </c>
      <c r="C95" s="122" t="s">
        <v>241</v>
      </c>
      <c r="D95" s="125" t="s">
        <v>77</v>
      </c>
      <c r="E95" s="140" t="s">
        <v>242</v>
      </c>
      <c r="F95" s="122" t="s">
        <v>243</v>
      </c>
      <c r="G95" s="141">
        <v>50</v>
      </c>
    </row>
    <row r="96" ht="21" spans="1:7">
      <c r="A96" s="118" t="s">
        <v>16</v>
      </c>
      <c r="B96" s="118" t="s">
        <v>72</v>
      </c>
      <c r="C96" s="118" t="s">
        <v>73</v>
      </c>
      <c r="D96" s="118" t="s">
        <v>74</v>
      </c>
      <c r="E96" s="137" t="s">
        <v>7</v>
      </c>
      <c r="F96" s="118" t="s">
        <v>75</v>
      </c>
      <c r="G96" s="119" t="s">
        <v>161</v>
      </c>
    </row>
    <row r="97" ht="16.5" spans="1:7">
      <c r="A97" s="120"/>
      <c r="B97" s="125"/>
      <c r="C97" s="142"/>
      <c r="D97" s="125"/>
      <c r="E97" s="143"/>
      <c r="F97" s="144"/>
      <c r="G97" s="145"/>
    </row>
    <row r="98" ht="16.5" spans="1:7">
      <c r="A98" s="120"/>
      <c r="B98" s="125"/>
      <c r="C98" s="142"/>
      <c r="D98" s="125"/>
      <c r="E98" s="143"/>
      <c r="F98" s="144"/>
      <c r="G98" s="145"/>
    </row>
    <row r="99" ht="16.5" spans="1:7">
      <c r="A99" s="120"/>
      <c r="B99" s="125"/>
      <c r="C99" s="142"/>
      <c r="D99" s="125"/>
      <c r="E99" s="143"/>
      <c r="F99" s="144"/>
      <c r="G99" s="145"/>
    </row>
    <row r="100" ht="16.5" spans="1:7">
      <c r="A100" s="120"/>
      <c r="B100" s="125"/>
      <c r="C100" s="142"/>
      <c r="D100" s="125"/>
      <c r="E100" s="143"/>
      <c r="F100" s="144"/>
      <c r="G100" s="145"/>
    </row>
    <row r="101" ht="16.5" spans="1:7">
      <c r="A101" s="120"/>
      <c r="B101" s="125"/>
      <c r="C101" s="142"/>
      <c r="D101" s="125"/>
      <c r="E101" s="143"/>
      <c r="F101" s="144"/>
      <c r="G101" s="145"/>
    </row>
    <row r="102" ht="16.5" spans="1:7">
      <c r="A102" s="120"/>
      <c r="B102" s="125"/>
      <c r="C102" s="142"/>
      <c r="D102" s="125"/>
      <c r="E102" s="143"/>
      <c r="F102" s="144"/>
      <c r="G102" s="145"/>
    </row>
    <row r="103" ht="16.5" spans="1:7">
      <c r="A103" s="120"/>
      <c r="B103" s="125"/>
      <c r="C103" s="142"/>
      <c r="D103" s="125"/>
      <c r="E103" s="143"/>
      <c r="F103" s="144"/>
      <c r="G103" s="145"/>
    </row>
    <row r="104" ht="16.5" spans="1:7">
      <c r="A104" s="120"/>
      <c r="B104" s="125"/>
      <c r="C104" s="142"/>
      <c r="D104" s="125"/>
      <c r="E104" s="143"/>
      <c r="F104" s="144"/>
      <c r="G104" s="145"/>
    </row>
    <row r="105" ht="16.5" spans="1:7">
      <c r="A105" s="120"/>
      <c r="B105" s="125"/>
      <c r="C105" s="142"/>
      <c r="D105" s="125"/>
      <c r="E105" s="143"/>
      <c r="F105" s="144"/>
      <c r="G105" s="145"/>
    </row>
    <row r="106" ht="21" spans="1:7">
      <c r="A106" s="118" t="s">
        <v>18</v>
      </c>
      <c r="B106" s="118" t="s">
        <v>72</v>
      </c>
      <c r="C106" s="118" t="s">
        <v>73</v>
      </c>
      <c r="D106" s="118" t="s">
        <v>74</v>
      </c>
      <c r="E106" s="118" t="s">
        <v>7</v>
      </c>
      <c r="F106" s="118" t="s">
        <v>75</v>
      </c>
      <c r="G106" s="119" t="s">
        <v>161</v>
      </c>
    </row>
    <row r="107" ht="16.5" spans="1:7">
      <c r="A107" s="120">
        <v>93</v>
      </c>
      <c r="B107" s="122" t="s">
        <v>244</v>
      </c>
      <c r="C107" s="125" t="s">
        <v>77</v>
      </c>
      <c r="D107" s="125" t="s">
        <v>77</v>
      </c>
      <c r="E107" s="125"/>
      <c r="F107" s="120" t="s">
        <v>245</v>
      </c>
      <c r="G107" s="146">
        <v>0.06</v>
      </c>
    </row>
    <row r="108" ht="16.5" spans="1:7">
      <c r="A108" s="120">
        <v>94</v>
      </c>
      <c r="B108" s="122" t="s">
        <v>246</v>
      </c>
      <c r="C108" s="125" t="s">
        <v>77</v>
      </c>
      <c r="D108" s="125" t="s">
        <v>77</v>
      </c>
      <c r="E108" s="125" t="s">
        <v>247</v>
      </c>
      <c r="F108" s="120" t="s">
        <v>245</v>
      </c>
      <c r="G108" s="146">
        <v>0.1</v>
      </c>
    </row>
    <row r="109" ht="16.5" spans="1:7">
      <c r="A109" s="120">
        <v>95</v>
      </c>
      <c r="B109" s="122" t="s">
        <v>248</v>
      </c>
      <c r="C109" s="125" t="s">
        <v>77</v>
      </c>
      <c r="D109" s="125" t="s">
        <v>77</v>
      </c>
      <c r="E109" s="125"/>
      <c r="F109" s="120" t="s">
        <v>249</v>
      </c>
      <c r="G109" s="146">
        <v>0.06</v>
      </c>
    </row>
  </sheetData>
  <sheetProtection algorithmName="SHA-512" hashValue="aqv2mi3xRwfD9CqJeLZDmqX+7W1QCvMf1kwnIXOzbBE7C02TFUDmiYZfol/FaZbjS5HQSEttT3YmdB5wk8UXKg==" saltValue="BcYY6NCdpDL2LBBg1fb6VA==" spinCount="100000" sheet="1" selectLockedCells="1" selectUnlockedCells="1" objects="1"/>
  <mergeCells count="2">
    <mergeCell ref="E73:E76"/>
    <mergeCell ref="E77:E90"/>
  </mergeCells>
  <conditionalFormatting sqref="E35">
    <cfRule type="expression" dxfId="0" priority="18">
      <formula>IF(AND($D35&lt;&gt;"",#REF!=""),1,0)</formula>
    </cfRule>
  </conditionalFormatting>
  <conditionalFormatting sqref="E50">
    <cfRule type="expression" dxfId="0" priority="21">
      <formula>IF(AND($D50&lt;&gt;"",#REF!=""),1,0)</formula>
    </cfRule>
  </conditionalFormatting>
  <conditionalFormatting sqref="E52">
    <cfRule type="expression" dxfId="1" priority="17">
      <formula>IF(AND($E52&lt;&gt;"",#REF!=""),1,0)</formula>
    </cfRule>
  </conditionalFormatting>
  <conditionalFormatting sqref="E54">
    <cfRule type="expression" dxfId="1" priority="2">
      <formula>IF(AND($E54&lt;&gt;"",#REF!=""),1,0)</formula>
    </cfRule>
  </conditionalFormatting>
  <conditionalFormatting sqref="B2:B54">
    <cfRule type="expression" dxfId="0" priority="1">
      <formula>IF(AND($E2&lt;&gt;"",#REF!=""),1,0)</formula>
    </cfRule>
  </conditionalFormatting>
  <conditionalFormatting sqref="E22:E33">
    <cfRule type="expression" dxfId="0" priority="16">
      <formula>IF(AND($E22&lt;&gt;"",#REF!=""),1,0)</formula>
    </cfRule>
  </conditionalFormatting>
  <conditionalFormatting sqref="E36:E48 E53">
    <cfRule type="expression" dxfId="0" priority="19">
      <formula>IF(AND($E36&lt;&gt;"",#REF!=""),1,0)</formula>
    </cfRule>
  </conditionalFormatting>
  <conditionalFormatting sqref="A56:D62 G56:G71 A63:E70 A71:D71 A73:A95 C73:E95 G73:G95 A97:G105 A107:A109 C107:G109">
    <cfRule type="expression" dxfId="0" priority="14">
      <formula>IF(AND($E56&lt;&gt;"",#REF!=""),1,0)</formula>
    </cfRule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92"/>
  <sheetViews>
    <sheetView workbookViewId="0">
      <pane ySplit="8" topLeftCell="A294" activePane="bottomLeft" state="frozen"/>
      <selection/>
      <selection pane="bottomLeft" activeCell="K7" sqref="F389:J389 F298:J298 K7"/>
    </sheetView>
  </sheetViews>
  <sheetFormatPr defaultColWidth="9" defaultRowHeight="13.5"/>
  <cols>
    <col min="1" max="1" width="4" style="15" customWidth="1"/>
    <col min="2" max="2" width="4.16666666666667" style="15" customWidth="1"/>
    <col min="3" max="3" width="12.6333333333333" style="12" customWidth="1"/>
    <col min="4" max="4" width="9.63333333333333" style="11" customWidth="1"/>
    <col min="5" max="5" width="40.6333333333333" style="16" customWidth="1"/>
    <col min="6" max="6" width="7.18333333333333" style="17" customWidth="1"/>
    <col min="7" max="7" width="7.90833333333333" style="15" customWidth="1"/>
    <col min="8" max="8" width="13.6666666666667" style="18" customWidth="1"/>
    <col min="9" max="9" width="6.5" style="19" customWidth="1"/>
    <col min="10" max="10" width="8.16666666666667" style="15" customWidth="1"/>
    <col min="11" max="11" width="21.725" style="15" customWidth="1"/>
    <col min="12" max="16382" width="9" style="15"/>
    <col min="16383" max="16384" width="9" style="20"/>
  </cols>
  <sheetData>
    <row r="1" spans="2:10">
      <c r="B1" s="21"/>
      <c r="C1" s="22"/>
      <c r="D1" s="23"/>
      <c r="E1" s="24"/>
      <c r="F1" s="25"/>
      <c r="G1" s="23"/>
      <c r="H1" s="26"/>
      <c r="I1" s="69"/>
      <c r="J1" s="23"/>
    </row>
    <row r="2" spans="2:10">
      <c r="B2" s="21"/>
      <c r="C2" s="22"/>
      <c r="D2" s="23"/>
      <c r="E2" s="24"/>
      <c r="F2" s="25"/>
      <c r="G2" s="23"/>
      <c r="H2" s="26"/>
      <c r="I2" s="69"/>
      <c r="J2" s="23"/>
    </row>
    <row r="3" ht="18.75" spans="2:10">
      <c r="B3" s="27" t="s">
        <v>250</v>
      </c>
      <c r="C3" s="28"/>
      <c r="D3" s="29"/>
      <c r="E3" s="30"/>
      <c r="F3" s="31"/>
      <c r="G3" s="32"/>
      <c r="H3" s="33"/>
      <c r="I3" s="70"/>
      <c r="J3" s="32"/>
    </row>
    <row r="4" s="11" customFormat="1" ht="14.25" spans="2:11">
      <c r="B4" s="34"/>
      <c r="C4" s="35"/>
      <c r="D4" s="36"/>
      <c r="E4" s="37"/>
      <c r="F4" s="38"/>
      <c r="G4" s="36"/>
      <c r="H4" s="39"/>
      <c r="I4" s="71"/>
      <c r="J4" s="72"/>
      <c r="K4" s="11" t="s">
        <v>251</v>
      </c>
    </row>
    <row r="5" s="11" customFormat="1" spans="2:10">
      <c r="B5" s="40"/>
      <c r="C5" s="41"/>
      <c r="D5" s="42" t="s">
        <v>252</v>
      </c>
      <c r="E5" s="43"/>
      <c r="F5" s="44"/>
      <c r="G5" s="42"/>
      <c r="H5" s="45"/>
      <c r="I5" s="73"/>
      <c r="J5" s="74"/>
    </row>
    <row r="6" s="11" customFormat="1" spans="2:10">
      <c r="B6" s="46"/>
      <c r="C6" s="47"/>
      <c r="D6" s="48"/>
      <c r="E6" s="49"/>
      <c r="F6" s="50"/>
      <c r="G6" s="48"/>
      <c r="H6" s="51"/>
      <c r="I6" s="75"/>
      <c r="J6" s="76"/>
    </row>
    <row r="7" s="11" customFormat="1" spans="2:11">
      <c r="B7" s="52"/>
      <c r="C7" s="53"/>
      <c r="D7" s="42"/>
      <c r="E7" s="54"/>
      <c r="F7" s="44"/>
      <c r="G7" s="42"/>
      <c r="H7" s="45"/>
      <c r="I7" s="73"/>
      <c r="J7" s="42"/>
      <c r="K7" s="11">
        <v>1335</v>
      </c>
    </row>
    <row r="8" s="12" customFormat="1" spans="2:10">
      <c r="B8" s="55" t="s">
        <v>1</v>
      </c>
      <c r="C8" s="56" t="s">
        <v>253</v>
      </c>
      <c r="D8" s="55" t="s">
        <v>254</v>
      </c>
      <c r="E8" s="57" t="s">
        <v>255</v>
      </c>
      <c r="F8" s="58" t="s">
        <v>256</v>
      </c>
      <c r="G8" s="55" t="s">
        <v>257</v>
      </c>
      <c r="H8" s="59" t="s">
        <v>258</v>
      </c>
      <c r="I8" s="77" t="s">
        <v>259</v>
      </c>
      <c r="J8" s="55" t="s">
        <v>260</v>
      </c>
    </row>
    <row r="9" s="12" customFormat="1" spans="2:10">
      <c r="B9" s="60">
        <v>1</v>
      </c>
      <c r="C9" s="55" t="s">
        <v>261</v>
      </c>
      <c r="D9" s="55" t="s">
        <v>262</v>
      </c>
      <c r="E9" s="55" t="s">
        <v>263</v>
      </c>
      <c r="F9" s="58">
        <v>1510</v>
      </c>
      <c r="G9" s="55"/>
      <c r="H9" s="59" t="s">
        <v>264</v>
      </c>
      <c r="I9" s="77" t="s">
        <v>265</v>
      </c>
      <c r="J9" s="55"/>
    </row>
    <row r="10" s="13" customFormat="1" spans="2:10">
      <c r="B10" s="61">
        <v>2</v>
      </c>
      <c r="C10" s="55" t="s">
        <v>266</v>
      </c>
      <c r="D10" s="55" t="s">
        <v>262</v>
      </c>
      <c r="E10" s="55" t="s">
        <v>263</v>
      </c>
      <c r="F10" s="58">
        <v>1510</v>
      </c>
      <c r="G10" s="55"/>
      <c r="H10" s="59" t="s">
        <v>267</v>
      </c>
      <c r="I10" s="77" t="s">
        <v>265</v>
      </c>
      <c r="J10" s="55"/>
    </row>
    <row r="11" s="13" customFormat="1" spans="2:10">
      <c r="B11" s="60">
        <v>3</v>
      </c>
      <c r="C11" s="62" t="s">
        <v>268</v>
      </c>
      <c r="D11" s="62" t="s">
        <v>269</v>
      </c>
      <c r="E11" s="62" t="s">
        <v>270</v>
      </c>
      <c r="F11" s="63">
        <v>1460</v>
      </c>
      <c r="G11" s="62"/>
      <c r="H11" s="64" t="s">
        <v>271</v>
      </c>
      <c r="I11" s="77" t="s">
        <v>265</v>
      </c>
      <c r="J11" s="55"/>
    </row>
    <row r="12" s="13" customFormat="1" spans="2:10">
      <c r="B12" s="61">
        <v>4</v>
      </c>
      <c r="C12" s="62" t="s">
        <v>272</v>
      </c>
      <c r="D12" s="62" t="s">
        <v>269</v>
      </c>
      <c r="E12" s="62" t="s">
        <v>270</v>
      </c>
      <c r="F12" s="63">
        <v>1460</v>
      </c>
      <c r="G12" s="62"/>
      <c r="H12" s="64" t="s">
        <v>273</v>
      </c>
      <c r="I12" s="77" t="s">
        <v>265</v>
      </c>
      <c r="J12" s="55"/>
    </row>
    <row r="13" s="13" customFormat="1" spans="2:10">
      <c r="B13" s="60">
        <v>5</v>
      </c>
      <c r="C13" s="62" t="s">
        <v>274</v>
      </c>
      <c r="D13" s="62" t="s">
        <v>275</v>
      </c>
      <c r="E13" s="62" t="s">
        <v>276</v>
      </c>
      <c r="F13" s="63">
        <v>930</v>
      </c>
      <c r="G13" s="62"/>
      <c r="H13" s="64" t="s">
        <v>277</v>
      </c>
      <c r="I13" s="77" t="s">
        <v>265</v>
      </c>
      <c r="J13" s="55"/>
    </row>
    <row r="14" s="13" customFormat="1" spans="2:10">
      <c r="B14" s="61">
        <v>6</v>
      </c>
      <c r="C14" s="65" t="s">
        <v>278</v>
      </c>
      <c r="D14" s="65" t="s">
        <v>275</v>
      </c>
      <c r="E14" s="64" t="s">
        <v>276</v>
      </c>
      <c r="F14" s="65">
        <v>930</v>
      </c>
      <c r="G14" s="65"/>
      <c r="H14" s="64" t="s">
        <v>279</v>
      </c>
      <c r="I14" s="77" t="s">
        <v>265</v>
      </c>
      <c r="J14" s="55"/>
    </row>
    <row r="15" s="13" customFormat="1" spans="2:10">
      <c r="B15" s="60">
        <v>7</v>
      </c>
      <c r="C15" s="62" t="s">
        <v>274</v>
      </c>
      <c r="D15" s="65" t="s">
        <v>280</v>
      </c>
      <c r="E15" s="64" t="s">
        <v>281</v>
      </c>
      <c r="F15" s="65">
        <v>670</v>
      </c>
      <c r="G15" s="65"/>
      <c r="H15" s="65" t="s">
        <v>282</v>
      </c>
      <c r="I15" s="77" t="s">
        <v>265</v>
      </c>
      <c r="J15" s="55"/>
    </row>
    <row r="16" s="13" customFormat="1" ht="15" customHeight="1" spans="2:10">
      <c r="B16" s="61">
        <v>8</v>
      </c>
      <c r="C16" s="65" t="s">
        <v>278</v>
      </c>
      <c r="D16" s="65" t="s">
        <v>280</v>
      </c>
      <c r="E16" s="64" t="s">
        <v>281</v>
      </c>
      <c r="F16" s="65">
        <v>670</v>
      </c>
      <c r="G16" s="65"/>
      <c r="H16" s="65" t="s">
        <v>283</v>
      </c>
      <c r="I16" s="77" t="s">
        <v>265</v>
      </c>
      <c r="J16" s="55"/>
    </row>
    <row r="17" s="13" customFormat="1" ht="15" customHeight="1" spans="2:10">
      <c r="B17" s="60">
        <v>9</v>
      </c>
      <c r="C17" s="65" t="s">
        <v>284</v>
      </c>
      <c r="D17" s="65" t="s">
        <v>285</v>
      </c>
      <c r="E17" s="64" t="s">
        <v>286</v>
      </c>
      <c r="F17" s="65">
        <v>920</v>
      </c>
      <c r="G17" s="65"/>
      <c r="H17" s="65" t="s">
        <v>287</v>
      </c>
      <c r="I17" s="77" t="s">
        <v>265</v>
      </c>
      <c r="J17" s="55"/>
    </row>
    <row r="18" s="13" customFormat="1" ht="15" customHeight="1" spans="2:10">
      <c r="B18" s="61">
        <v>10</v>
      </c>
      <c r="C18" s="65" t="s">
        <v>284</v>
      </c>
      <c r="D18" s="65" t="s">
        <v>288</v>
      </c>
      <c r="E18" s="64" t="s">
        <v>289</v>
      </c>
      <c r="F18" s="65">
        <v>970</v>
      </c>
      <c r="G18" s="65"/>
      <c r="H18" s="65" t="s">
        <v>290</v>
      </c>
      <c r="I18" s="77" t="s">
        <v>265</v>
      </c>
      <c r="J18" s="55"/>
    </row>
    <row r="19" s="13" customFormat="1" ht="15" customHeight="1" spans="2:10">
      <c r="B19" s="60">
        <v>11</v>
      </c>
      <c r="C19" s="65" t="s">
        <v>291</v>
      </c>
      <c r="D19" s="65" t="s">
        <v>292</v>
      </c>
      <c r="E19" s="64" t="s">
        <v>293</v>
      </c>
      <c r="F19" s="65">
        <v>600</v>
      </c>
      <c r="G19" s="65"/>
      <c r="H19" s="65" t="s">
        <v>294</v>
      </c>
      <c r="I19" s="77" t="s">
        <v>265</v>
      </c>
      <c r="J19" s="55"/>
    </row>
    <row r="20" s="13" customFormat="1" ht="15" customHeight="1" spans="2:10">
      <c r="B20" s="61">
        <v>12</v>
      </c>
      <c r="C20" s="65" t="s">
        <v>295</v>
      </c>
      <c r="D20" s="65" t="s">
        <v>292</v>
      </c>
      <c r="E20" s="64" t="s">
        <v>293</v>
      </c>
      <c r="F20" s="65">
        <v>600</v>
      </c>
      <c r="G20" s="65"/>
      <c r="H20" s="65" t="s">
        <v>296</v>
      </c>
      <c r="I20" s="77" t="s">
        <v>265</v>
      </c>
      <c r="J20" s="55"/>
    </row>
    <row r="21" s="13" customFormat="1" ht="15" customHeight="1" spans="2:10">
      <c r="B21" s="60">
        <v>13</v>
      </c>
      <c r="C21" s="65" t="s">
        <v>297</v>
      </c>
      <c r="D21" s="65" t="s">
        <v>298</v>
      </c>
      <c r="E21" s="64" t="s">
        <v>299</v>
      </c>
      <c r="F21" s="65">
        <v>770</v>
      </c>
      <c r="G21" s="65"/>
      <c r="H21" s="65" t="s">
        <v>300</v>
      </c>
      <c r="I21" s="77" t="s">
        <v>265</v>
      </c>
      <c r="J21" s="55"/>
    </row>
    <row r="22" s="13" customFormat="1" ht="15" customHeight="1" spans="2:10">
      <c r="B22" s="61">
        <v>14</v>
      </c>
      <c r="C22" s="65" t="s">
        <v>301</v>
      </c>
      <c r="D22" s="65" t="s">
        <v>298</v>
      </c>
      <c r="E22" s="64" t="s">
        <v>299</v>
      </c>
      <c r="F22" s="65">
        <v>770</v>
      </c>
      <c r="G22" s="65"/>
      <c r="H22" s="65" t="s">
        <v>302</v>
      </c>
      <c r="I22" s="77" t="s">
        <v>265</v>
      </c>
      <c r="J22" s="55"/>
    </row>
    <row r="23" s="13" customFormat="1" ht="15" customHeight="1" spans="2:10">
      <c r="B23" s="60">
        <v>15</v>
      </c>
      <c r="C23" s="65" t="s">
        <v>303</v>
      </c>
      <c r="D23" s="65" t="s">
        <v>304</v>
      </c>
      <c r="E23" s="64" t="s">
        <v>305</v>
      </c>
      <c r="F23" s="65">
        <v>770</v>
      </c>
      <c r="G23" s="65"/>
      <c r="H23" s="65" t="s">
        <v>306</v>
      </c>
      <c r="I23" s="77" t="s">
        <v>265</v>
      </c>
      <c r="J23" s="55"/>
    </row>
    <row r="24" s="13" customFormat="1" ht="15" customHeight="1" spans="2:10">
      <c r="B24" s="61">
        <v>16</v>
      </c>
      <c r="C24" s="65" t="s">
        <v>307</v>
      </c>
      <c r="D24" s="65" t="s">
        <v>304</v>
      </c>
      <c r="E24" s="64" t="s">
        <v>305</v>
      </c>
      <c r="F24" s="65">
        <v>770</v>
      </c>
      <c r="G24" s="65"/>
      <c r="H24" s="65" t="s">
        <v>308</v>
      </c>
      <c r="I24" s="77" t="s">
        <v>265</v>
      </c>
      <c r="J24" s="55"/>
    </row>
    <row r="25" s="13" customFormat="1" ht="15" customHeight="1" spans="2:10">
      <c r="B25" s="60">
        <v>17</v>
      </c>
      <c r="C25" s="65" t="s">
        <v>309</v>
      </c>
      <c r="D25" s="65" t="s">
        <v>310</v>
      </c>
      <c r="E25" s="64" t="s">
        <v>311</v>
      </c>
      <c r="F25" s="65">
        <v>800</v>
      </c>
      <c r="G25" s="65"/>
      <c r="H25" s="65" t="s">
        <v>312</v>
      </c>
      <c r="I25" s="77" t="s">
        <v>265</v>
      </c>
      <c r="J25" s="55"/>
    </row>
    <row r="26" s="13" customFormat="1" ht="15" customHeight="1" spans="2:10">
      <c r="B26" s="61">
        <v>18</v>
      </c>
      <c r="C26" s="65" t="s">
        <v>313</v>
      </c>
      <c r="D26" s="65" t="s">
        <v>310</v>
      </c>
      <c r="E26" s="64" t="s">
        <v>311</v>
      </c>
      <c r="F26" s="65">
        <v>800</v>
      </c>
      <c r="G26" s="65"/>
      <c r="H26" s="65" t="s">
        <v>314</v>
      </c>
      <c r="I26" s="77" t="s">
        <v>265</v>
      </c>
      <c r="J26" s="55"/>
    </row>
    <row r="27" s="13" customFormat="1" ht="15" customHeight="1" spans="2:10">
      <c r="B27" s="60">
        <v>19</v>
      </c>
      <c r="C27" s="65" t="s">
        <v>309</v>
      </c>
      <c r="D27" s="65" t="s">
        <v>315</v>
      </c>
      <c r="E27" s="64" t="s">
        <v>316</v>
      </c>
      <c r="F27" s="65">
        <v>920</v>
      </c>
      <c r="G27" s="65"/>
      <c r="H27" s="65" t="s">
        <v>317</v>
      </c>
      <c r="I27" s="77" t="s">
        <v>265</v>
      </c>
      <c r="J27" s="55"/>
    </row>
    <row r="28" s="13" customFormat="1" ht="15" customHeight="1" spans="2:10">
      <c r="B28" s="61">
        <v>20</v>
      </c>
      <c r="C28" s="65" t="s">
        <v>313</v>
      </c>
      <c r="D28" s="65" t="s">
        <v>315</v>
      </c>
      <c r="E28" s="64" t="s">
        <v>316</v>
      </c>
      <c r="F28" s="65">
        <v>920</v>
      </c>
      <c r="G28" s="65"/>
      <c r="H28" s="65" t="s">
        <v>318</v>
      </c>
      <c r="I28" s="77" t="s">
        <v>265</v>
      </c>
      <c r="J28" s="55"/>
    </row>
    <row r="29" s="13" customFormat="1" ht="15" customHeight="1" spans="2:10">
      <c r="B29" s="60">
        <v>21</v>
      </c>
      <c r="C29" s="65" t="s">
        <v>319</v>
      </c>
      <c r="D29" s="65" t="s">
        <v>320</v>
      </c>
      <c r="E29" s="64" t="s">
        <v>321</v>
      </c>
      <c r="F29" s="65">
        <v>870</v>
      </c>
      <c r="G29" s="65"/>
      <c r="H29" s="65" t="s">
        <v>322</v>
      </c>
      <c r="I29" s="77" t="s">
        <v>265</v>
      </c>
      <c r="J29" s="55"/>
    </row>
    <row r="30" s="13" customFormat="1" ht="15" customHeight="1" spans="2:10">
      <c r="B30" s="61">
        <v>22</v>
      </c>
      <c r="C30" s="65" t="s">
        <v>323</v>
      </c>
      <c r="D30" s="65" t="s">
        <v>320</v>
      </c>
      <c r="E30" s="64" t="s">
        <v>321</v>
      </c>
      <c r="F30" s="65">
        <v>870</v>
      </c>
      <c r="G30" s="65"/>
      <c r="H30" s="65" t="s">
        <v>324</v>
      </c>
      <c r="I30" s="77" t="s">
        <v>265</v>
      </c>
      <c r="J30" s="55"/>
    </row>
    <row r="31" s="13" customFormat="1" ht="15" customHeight="1" spans="2:10">
      <c r="B31" s="60">
        <v>23</v>
      </c>
      <c r="C31" s="65" t="s">
        <v>325</v>
      </c>
      <c r="D31" s="65" t="s">
        <v>320</v>
      </c>
      <c r="E31" s="64" t="s">
        <v>321</v>
      </c>
      <c r="F31" s="65">
        <v>870</v>
      </c>
      <c r="G31" s="65"/>
      <c r="H31" s="65" t="s">
        <v>326</v>
      </c>
      <c r="I31" s="77" t="s">
        <v>265</v>
      </c>
      <c r="J31" s="55"/>
    </row>
    <row r="32" s="13" customFormat="1" ht="15" customHeight="1" spans="2:10">
      <c r="B32" s="61">
        <v>24</v>
      </c>
      <c r="C32" s="65" t="s">
        <v>327</v>
      </c>
      <c r="D32" s="65" t="s">
        <v>320</v>
      </c>
      <c r="E32" s="64" t="s">
        <v>321</v>
      </c>
      <c r="F32" s="65">
        <v>870</v>
      </c>
      <c r="G32" s="65"/>
      <c r="H32" s="65" t="s">
        <v>328</v>
      </c>
      <c r="I32" s="77" t="s">
        <v>265</v>
      </c>
      <c r="J32" s="55"/>
    </row>
    <row r="33" s="13" customFormat="1" ht="15" customHeight="1" spans="2:10">
      <c r="B33" s="60">
        <v>25</v>
      </c>
      <c r="C33" s="65" t="s">
        <v>319</v>
      </c>
      <c r="D33" s="65" t="s">
        <v>329</v>
      </c>
      <c r="E33" s="64" t="s">
        <v>330</v>
      </c>
      <c r="F33" s="65">
        <v>920</v>
      </c>
      <c r="G33" s="65"/>
      <c r="H33" s="65" t="s">
        <v>331</v>
      </c>
      <c r="I33" s="77" t="s">
        <v>265</v>
      </c>
      <c r="J33" s="55"/>
    </row>
    <row r="34" s="13" customFormat="1" ht="15" customHeight="1" spans="2:10">
      <c r="B34" s="61">
        <v>26</v>
      </c>
      <c r="C34" s="65" t="s">
        <v>323</v>
      </c>
      <c r="D34" s="65" t="s">
        <v>329</v>
      </c>
      <c r="E34" s="64" t="s">
        <v>330</v>
      </c>
      <c r="F34" s="65">
        <v>920</v>
      </c>
      <c r="G34" s="65"/>
      <c r="H34" s="65" t="s">
        <v>332</v>
      </c>
      <c r="I34" s="77" t="s">
        <v>265</v>
      </c>
      <c r="J34" s="55"/>
    </row>
    <row r="35" s="13" customFormat="1" ht="15" customHeight="1" spans="2:10">
      <c r="B35" s="60">
        <v>27</v>
      </c>
      <c r="C35" s="65" t="s">
        <v>325</v>
      </c>
      <c r="D35" s="65" t="s">
        <v>329</v>
      </c>
      <c r="E35" s="64" t="s">
        <v>330</v>
      </c>
      <c r="F35" s="65">
        <v>920</v>
      </c>
      <c r="G35" s="65"/>
      <c r="H35" s="65" t="s">
        <v>333</v>
      </c>
      <c r="I35" s="77" t="s">
        <v>265</v>
      </c>
      <c r="J35" s="55"/>
    </row>
    <row r="36" s="13" customFormat="1" ht="15" customHeight="1" spans="2:10">
      <c r="B36" s="61">
        <v>28</v>
      </c>
      <c r="C36" s="65" t="s">
        <v>334</v>
      </c>
      <c r="D36" s="65" t="s">
        <v>329</v>
      </c>
      <c r="E36" s="64" t="s">
        <v>330</v>
      </c>
      <c r="F36" s="65">
        <v>920</v>
      </c>
      <c r="G36" s="65"/>
      <c r="H36" s="65" t="s">
        <v>335</v>
      </c>
      <c r="I36" s="77" t="s">
        <v>265</v>
      </c>
      <c r="J36" s="55"/>
    </row>
    <row r="37" s="13" customFormat="1" ht="15" customHeight="1" spans="2:10">
      <c r="B37" s="60">
        <v>29</v>
      </c>
      <c r="C37" s="65" t="s">
        <v>336</v>
      </c>
      <c r="D37" s="65" t="s">
        <v>337</v>
      </c>
      <c r="E37" s="64" t="s">
        <v>338</v>
      </c>
      <c r="F37" s="65">
        <v>920</v>
      </c>
      <c r="G37" s="65"/>
      <c r="H37" s="65" t="s">
        <v>339</v>
      </c>
      <c r="I37" s="77" t="s">
        <v>265</v>
      </c>
      <c r="J37" s="55"/>
    </row>
    <row r="38" s="13" customFormat="1" ht="15" customHeight="1" spans="2:10">
      <c r="B38" s="61">
        <v>30</v>
      </c>
      <c r="C38" s="65" t="s">
        <v>340</v>
      </c>
      <c r="D38" s="65" t="s">
        <v>337</v>
      </c>
      <c r="E38" s="64" t="s">
        <v>338</v>
      </c>
      <c r="F38" s="65">
        <v>920</v>
      </c>
      <c r="G38" s="65"/>
      <c r="H38" s="65" t="s">
        <v>341</v>
      </c>
      <c r="I38" s="77" t="s">
        <v>265</v>
      </c>
      <c r="J38" s="55"/>
    </row>
    <row r="39" s="13" customFormat="1" ht="15" customHeight="1" spans="2:10">
      <c r="B39" s="60">
        <v>31</v>
      </c>
      <c r="C39" s="65" t="s">
        <v>336</v>
      </c>
      <c r="D39" s="65" t="s">
        <v>342</v>
      </c>
      <c r="E39" s="64" t="s">
        <v>343</v>
      </c>
      <c r="F39" s="65">
        <v>970</v>
      </c>
      <c r="G39" s="65"/>
      <c r="H39" s="65" t="s">
        <v>344</v>
      </c>
      <c r="I39" s="77" t="s">
        <v>265</v>
      </c>
      <c r="J39" s="55"/>
    </row>
    <row r="40" s="13" customFormat="1" ht="15" customHeight="1" spans="2:10">
      <c r="B40" s="61">
        <v>32</v>
      </c>
      <c r="C40" s="65" t="s">
        <v>340</v>
      </c>
      <c r="D40" s="65" t="s">
        <v>342</v>
      </c>
      <c r="E40" s="64" t="s">
        <v>343</v>
      </c>
      <c r="F40" s="65">
        <v>970</v>
      </c>
      <c r="G40" s="65"/>
      <c r="H40" s="65" t="s">
        <v>345</v>
      </c>
      <c r="I40" s="77" t="s">
        <v>265</v>
      </c>
      <c r="J40" s="55"/>
    </row>
    <row r="41" s="13" customFormat="1" ht="15" customHeight="1" spans="2:10">
      <c r="B41" s="60">
        <v>33</v>
      </c>
      <c r="C41" s="66" t="s">
        <v>346</v>
      </c>
      <c r="D41" s="66" t="s">
        <v>347</v>
      </c>
      <c r="E41" s="67" t="s">
        <v>348</v>
      </c>
      <c r="F41" s="66">
        <v>0</v>
      </c>
      <c r="G41" s="66">
        <v>560</v>
      </c>
      <c r="H41" s="66" t="s">
        <v>349</v>
      </c>
      <c r="I41" s="78" t="s">
        <v>265</v>
      </c>
      <c r="J41" s="79"/>
    </row>
    <row r="42" s="13" customFormat="1" ht="15" customHeight="1" spans="2:10">
      <c r="B42" s="61">
        <v>34</v>
      </c>
      <c r="C42" s="66" t="s">
        <v>350</v>
      </c>
      <c r="D42" s="66" t="s">
        <v>347</v>
      </c>
      <c r="E42" s="67" t="s">
        <v>348</v>
      </c>
      <c r="F42" s="66">
        <v>0</v>
      </c>
      <c r="G42" s="66">
        <v>560</v>
      </c>
      <c r="H42" s="66" t="s">
        <v>351</v>
      </c>
      <c r="I42" s="78" t="s">
        <v>265</v>
      </c>
      <c r="J42" s="79"/>
    </row>
    <row r="43" s="13" customFormat="1" ht="15" customHeight="1" spans="2:10">
      <c r="B43" s="60">
        <v>35</v>
      </c>
      <c r="C43" s="65" t="s">
        <v>352</v>
      </c>
      <c r="D43" s="65" t="s">
        <v>353</v>
      </c>
      <c r="E43" s="64" t="s">
        <v>354</v>
      </c>
      <c r="F43" s="65">
        <v>500</v>
      </c>
      <c r="G43" s="65"/>
      <c r="H43" s="65" t="s">
        <v>355</v>
      </c>
      <c r="I43" s="77" t="s">
        <v>265</v>
      </c>
      <c r="J43" s="55"/>
    </row>
    <row r="44" s="13" customFormat="1" ht="15" customHeight="1" spans="2:10">
      <c r="B44" s="61">
        <v>36</v>
      </c>
      <c r="C44" s="65" t="s">
        <v>352</v>
      </c>
      <c r="D44" s="65" t="s">
        <v>356</v>
      </c>
      <c r="E44" s="64" t="s">
        <v>357</v>
      </c>
      <c r="F44" s="65">
        <v>670</v>
      </c>
      <c r="G44" s="65"/>
      <c r="H44" s="65" t="s">
        <v>358</v>
      </c>
      <c r="I44" s="77" t="s">
        <v>265</v>
      </c>
      <c r="J44" s="55"/>
    </row>
    <row r="45" s="13" customFormat="1" ht="15" customHeight="1" spans="2:10">
      <c r="B45" s="60">
        <v>37</v>
      </c>
      <c r="C45" s="65" t="s">
        <v>359</v>
      </c>
      <c r="D45" s="65" t="s">
        <v>360</v>
      </c>
      <c r="E45" s="64" t="s">
        <v>361</v>
      </c>
      <c r="F45" s="65">
        <v>920</v>
      </c>
      <c r="G45" s="65"/>
      <c r="H45" s="65" t="s">
        <v>362</v>
      </c>
      <c r="I45" s="77" t="s">
        <v>265</v>
      </c>
      <c r="J45" s="55"/>
    </row>
    <row r="46" s="13" customFormat="1" ht="15" customHeight="1" spans="2:10">
      <c r="B46" s="61">
        <v>38</v>
      </c>
      <c r="C46" s="65" t="s">
        <v>363</v>
      </c>
      <c r="D46" s="65" t="s">
        <v>360</v>
      </c>
      <c r="E46" s="64" t="s">
        <v>361</v>
      </c>
      <c r="F46" s="65">
        <v>920</v>
      </c>
      <c r="G46" s="65"/>
      <c r="H46" s="65" t="s">
        <v>364</v>
      </c>
      <c r="I46" s="77" t="s">
        <v>265</v>
      </c>
      <c r="J46" s="55"/>
    </row>
    <row r="47" s="13" customFormat="1" ht="15" customHeight="1" spans="2:10">
      <c r="B47" s="60">
        <v>39</v>
      </c>
      <c r="C47" s="65" t="s">
        <v>365</v>
      </c>
      <c r="D47" s="65" t="s">
        <v>360</v>
      </c>
      <c r="E47" s="64" t="s">
        <v>361</v>
      </c>
      <c r="F47" s="65">
        <v>920</v>
      </c>
      <c r="G47" s="65"/>
      <c r="H47" s="65" t="s">
        <v>366</v>
      </c>
      <c r="I47" s="77" t="s">
        <v>265</v>
      </c>
      <c r="J47" s="55"/>
    </row>
    <row r="48" s="13" customFormat="1" ht="15" customHeight="1" spans="2:10">
      <c r="B48" s="61">
        <v>40</v>
      </c>
      <c r="C48" s="65" t="s">
        <v>367</v>
      </c>
      <c r="D48" s="65" t="s">
        <v>360</v>
      </c>
      <c r="E48" s="64" t="s">
        <v>361</v>
      </c>
      <c r="F48" s="65">
        <v>920</v>
      </c>
      <c r="G48" s="65"/>
      <c r="H48" s="65" t="s">
        <v>368</v>
      </c>
      <c r="I48" s="77" t="s">
        <v>265</v>
      </c>
      <c r="J48" s="55"/>
    </row>
    <row r="49" s="13" customFormat="1" ht="15" customHeight="1" spans="2:10">
      <c r="B49" s="60">
        <v>41</v>
      </c>
      <c r="C49" s="65" t="s">
        <v>359</v>
      </c>
      <c r="D49" s="65" t="s">
        <v>369</v>
      </c>
      <c r="E49" s="64" t="s">
        <v>370</v>
      </c>
      <c r="F49" s="65">
        <v>970</v>
      </c>
      <c r="G49" s="65"/>
      <c r="H49" s="65" t="s">
        <v>371</v>
      </c>
      <c r="I49" s="77" t="s">
        <v>265</v>
      </c>
      <c r="J49" s="55"/>
    </row>
    <row r="50" s="13" customFormat="1" ht="15" customHeight="1" spans="2:10">
      <c r="B50" s="61">
        <v>42</v>
      </c>
      <c r="C50" s="65" t="s">
        <v>363</v>
      </c>
      <c r="D50" s="65" t="s">
        <v>369</v>
      </c>
      <c r="E50" s="64" t="s">
        <v>370</v>
      </c>
      <c r="F50" s="65">
        <v>970</v>
      </c>
      <c r="G50" s="65"/>
      <c r="H50" s="65" t="s">
        <v>372</v>
      </c>
      <c r="I50" s="77" t="s">
        <v>265</v>
      </c>
      <c r="J50" s="55"/>
    </row>
    <row r="51" s="13" customFormat="1" ht="15" customHeight="1" spans="2:10">
      <c r="B51" s="60">
        <v>43</v>
      </c>
      <c r="C51" s="65" t="s">
        <v>365</v>
      </c>
      <c r="D51" s="65" t="s">
        <v>369</v>
      </c>
      <c r="E51" s="64" t="s">
        <v>370</v>
      </c>
      <c r="F51" s="65">
        <v>970</v>
      </c>
      <c r="G51" s="65"/>
      <c r="H51" s="65" t="s">
        <v>373</v>
      </c>
      <c r="I51" s="77" t="s">
        <v>265</v>
      </c>
      <c r="J51" s="55"/>
    </row>
    <row r="52" s="13" customFormat="1" ht="15" customHeight="1" spans="2:10">
      <c r="B52" s="61">
        <v>44</v>
      </c>
      <c r="C52" s="65" t="s">
        <v>367</v>
      </c>
      <c r="D52" s="65" t="s">
        <v>369</v>
      </c>
      <c r="E52" s="64" t="s">
        <v>370</v>
      </c>
      <c r="F52" s="65">
        <v>970</v>
      </c>
      <c r="G52" s="65"/>
      <c r="H52" s="65" t="s">
        <v>374</v>
      </c>
      <c r="I52" s="77" t="s">
        <v>265</v>
      </c>
      <c r="J52" s="55"/>
    </row>
    <row r="53" s="13" customFormat="1" ht="15" customHeight="1" spans="2:10">
      <c r="B53" s="60">
        <v>45</v>
      </c>
      <c r="C53" s="65" t="s">
        <v>375</v>
      </c>
      <c r="D53" s="65" t="s">
        <v>376</v>
      </c>
      <c r="E53" s="64" t="s">
        <v>377</v>
      </c>
      <c r="F53" s="65">
        <v>610</v>
      </c>
      <c r="G53" s="65"/>
      <c r="H53" s="65" t="s">
        <v>378</v>
      </c>
      <c r="I53" s="77" t="s">
        <v>265</v>
      </c>
      <c r="J53" s="55"/>
    </row>
    <row r="54" s="13" customFormat="1" ht="15" customHeight="1" spans="2:10">
      <c r="B54" s="61">
        <v>46</v>
      </c>
      <c r="C54" s="65" t="s">
        <v>379</v>
      </c>
      <c r="D54" s="65" t="s">
        <v>376</v>
      </c>
      <c r="E54" s="64" t="s">
        <v>377</v>
      </c>
      <c r="F54" s="65">
        <v>610</v>
      </c>
      <c r="G54" s="65"/>
      <c r="H54" s="65" t="s">
        <v>380</v>
      </c>
      <c r="I54" s="77" t="s">
        <v>265</v>
      </c>
      <c r="J54" s="55"/>
    </row>
    <row r="55" s="13" customFormat="1" ht="15" customHeight="1" spans="2:10">
      <c r="B55" s="60">
        <v>47</v>
      </c>
      <c r="C55" s="65" t="s">
        <v>381</v>
      </c>
      <c r="D55" s="65" t="s">
        <v>376</v>
      </c>
      <c r="E55" s="64" t="s">
        <v>377</v>
      </c>
      <c r="F55" s="65">
        <v>610</v>
      </c>
      <c r="G55" s="65"/>
      <c r="H55" s="65" t="s">
        <v>382</v>
      </c>
      <c r="I55" s="77" t="s">
        <v>265</v>
      </c>
      <c r="J55" s="55"/>
    </row>
    <row r="56" s="13" customFormat="1" ht="15" customHeight="1" spans="2:10">
      <c r="B56" s="61">
        <v>48</v>
      </c>
      <c r="C56" s="66" t="s">
        <v>375</v>
      </c>
      <c r="D56" s="66" t="s">
        <v>383</v>
      </c>
      <c r="E56" s="67" t="s">
        <v>384</v>
      </c>
      <c r="F56" s="66">
        <v>0</v>
      </c>
      <c r="G56" s="66">
        <v>0</v>
      </c>
      <c r="H56" s="66" t="s">
        <v>385</v>
      </c>
      <c r="I56" s="78" t="s">
        <v>265</v>
      </c>
      <c r="J56" s="79"/>
    </row>
    <row r="57" s="13" customFormat="1" spans="2:10">
      <c r="B57" s="60">
        <v>49</v>
      </c>
      <c r="C57" s="66" t="s">
        <v>379</v>
      </c>
      <c r="D57" s="66" t="s">
        <v>383</v>
      </c>
      <c r="E57" s="67" t="s">
        <v>384</v>
      </c>
      <c r="F57" s="66">
        <v>0</v>
      </c>
      <c r="G57" s="66">
        <v>0</v>
      </c>
      <c r="H57" s="66" t="s">
        <v>386</v>
      </c>
      <c r="I57" s="78" t="s">
        <v>265</v>
      </c>
      <c r="J57" s="79"/>
    </row>
    <row r="58" s="13" customFormat="1" spans="2:10">
      <c r="B58" s="61">
        <v>50</v>
      </c>
      <c r="C58" s="66" t="s">
        <v>381</v>
      </c>
      <c r="D58" s="66" t="s">
        <v>383</v>
      </c>
      <c r="E58" s="67" t="s">
        <v>384</v>
      </c>
      <c r="F58" s="66">
        <v>0</v>
      </c>
      <c r="G58" s="66">
        <v>0</v>
      </c>
      <c r="H58" s="66" t="s">
        <v>387</v>
      </c>
      <c r="I58" s="78" t="s">
        <v>265</v>
      </c>
      <c r="J58" s="79"/>
    </row>
    <row r="59" s="13" customFormat="1" spans="2:10">
      <c r="B59" s="60">
        <v>51</v>
      </c>
      <c r="C59" s="65" t="s">
        <v>375</v>
      </c>
      <c r="D59" s="65" t="s">
        <v>383</v>
      </c>
      <c r="E59" s="64" t="s">
        <v>388</v>
      </c>
      <c r="F59" s="65">
        <v>1230</v>
      </c>
      <c r="G59" s="65"/>
      <c r="H59" s="65" t="s">
        <v>389</v>
      </c>
      <c r="I59" s="77" t="s">
        <v>265</v>
      </c>
      <c r="J59" s="55"/>
    </row>
    <row r="60" s="13" customFormat="1" spans="2:10">
      <c r="B60" s="61">
        <v>52</v>
      </c>
      <c r="C60" s="65" t="s">
        <v>379</v>
      </c>
      <c r="D60" s="65" t="s">
        <v>383</v>
      </c>
      <c r="E60" s="64" t="s">
        <v>388</v>
      </c>
      <c r="F60" s="65">
        <v>1230</v>
      </c>
      <c r="G60" s="65"/>
      <c r="H60" s="65" t="s">
        <v>390</v>
      </c>
      <c r="I60" s="77" t="s">
        <v>265</v>
      </c>
      <c r="J60" s="55"/>
    </row>
    <row r="61" s="13" customFormat="1" spans="2:10">
      <c r="B61" s="60">
        <v>53</v>
      </c>
      <c r="C61" s="65" t="s">
        <v>381</v>
      </c>
      <c r="D61" s="65" t="s">
        <v>383</v>
      </c>
      <c r="E61" s="64" t="s">
        <v>388</v>
      </c>
      <c r="F61" s="65">
        <v>1230</v>
      </c>
      <c r="G61" s="68"/>
      <c r="H61" s="65" t="s">
        <v>391</v>
      </c>
      <c r="I61" s="77" t="s">
        <v>265</v>
      </c>
      <c r="J61" s="68"/>
    </row>
    <row r="62" s="13" customFormat="1" spans="2:10">
      <c r="B62" s="61">
        <v>54</v>
      </c>
      <c r="C62" s="65" t="s">
        <v>392</v>
      </c>
      <c r="D62" s="65" t="s">
        <v>393</v>
      </c>
      <c r="E62" s="64" t="s">
        <v>394</v>
      </c>
      <c r="F62" s="65">
        <v>1520</v>
      </c>
      <c r="G62" s="65"/>
      <c r="H62" s="65" t="s">
        <v>395</v>
      </c>
      <c r="I62" s="77" t="s">
        <v>265</v>
      </c>
      <c r="J62" s="55"/>
    </row>
    <row r="63" s="13" customFormat="1" spans="2:10">
      <c r="B63" s="60">
        <v>55</v>
      </c>
      <c r="C63" s="65" t="s">
        <v>396</v>
      </c>
      <c r="D63" s="61" t="s">
        <v>393</v>
      </c>
      <c r="E63" s="64" t="s">
        <v>394</v>
      </c>
      <c r="F63" s="65">
        <v>1520</v>
      </c>
      <c r="G63" s="65"/>
      <c r="H63" s="65" t="s">
        <v>397</v>
      </c>
      <c r="I63" s="77" t="s">
        <v>265</v>
      </c>
      <c r="J63" s="55"/>
    </row>
    <row r="64" s="13" customFormat="1" spans="2:10">
      <c r="B64" s="61">
        <v>56</v>
      </c>
      <c r="C64" s="65" t="s">
        <v>392</v>
      </c>
      <c r="D64" s="65" t="s">
        <v>398</v>
      </c>
      <c r="E64" s="64" t="s">
        <v>399</v>
      </c>
      <c r="F64" s="65">
        <v>1250</v>
      </c>
      <c r="G64" s="65"/>
      <c r="H64" s="65" t="s">
        <v>400</v>
      </c>
      <c r="I64" s="77" t="s">
        <v>265</v>
      </c>
      <c r="J64" s="55"/>
    </row>
    <row r="65" s="13" customFormat="1" spans="2:10">
      <c r="B65" s="60">
        <v>57</v>
      </c>
      <c r="C65" s="65" t="s">
        <v>396</v>
      </c>
      <c r="D65" s="65" t="s">
        <v>398</v>
      </c>
      <c r="E65" s="64" t="s">
        <v>399</v>
      </c>
      <c r="F65" s="65">
        <v>1250</v>
      </c>
      <c r="G65" s="65"/>
      <c r="H65" s="65" t="s">
        <v>401</v>
      </c>
      <c r="I65" s="77" t="s">
        <v>265</v>
      </c>
      <c r="J65" s="55"/>
    </row>
    <row r="66" s="13" customFormat="1" spans="2:10">
      <c r="B66" s="61">
        <v>58</v>
      </c>
      <c r="C66" s="80" t="s">
        <v>402</v>
      </c>
      <c r="D66" s="80" t="s">
        <v>403</v>
      </c>
      <c r="E66" s="79" t="s">
        <v>404</v>
      </c>
      <c r="F66" s="80">
        <v>0</v>
      </c>
      <c r="G66" s="80">
        <v>0</v>
      </c>
      <c r="H66" s="66" t="s">
        <v>405</v>
      </c>
      <c r="I66" s="78" t="s">
        <v>265</v>
      </c>
      <c r="J66" s="79"/>
    </row>
    <row r="67" s="13" customFormat="1" spans="2:10">
      <c r="B67" s="60">
        <v>59</v>
      </c>
      <c r="C67" s="80" t="s">
        <v>406</v>
      </c>
      <c r="D67" s="80" t="s">
        <v>403</v>
      </c>
      <c r="E67" s="79" t="s">
        <v>404</v>
      </c>
      <c r="F67" s="80">
        <v>0</v>
      </c>
      <c r="G67" s="80">
        <v>0</v>
      </c>
      <c r="H67" s="66" t="s">
        <v>407</v>
      </c>
      <c r="I67" s="78" t="s">
        <v>265</v>
      </c>
      <c r="J67" s="79"/>
    </row>
    <row r="68" s="13" customFormat="1" spans="2:10">
      <c r="B68" s="61">
        <v>60</v>
      </c>
      <c r="C68" s="65" t="s">
        <v>408</v>
      </c>
      <c r="D68" s="65" t="s">
        <v>409</v>
      </c>
      <c r="E68" s="64" t="s">
        <v>410</v>
      </c>
      <c r="F68" s="65">
        <v>1280</v>
      </c>
      <c r="G68" s="65"/>
      <c r="H68" s="65" t="s">
        <v>411</v>
      </c>
      <c r="I68" s="77" t="s">
        <v>265</v>
      </c>
      <c r="J68" s="55"/>
    </row>
    <row r="69" s="13" customFormat="1" spans="2:10">
      <c r="B69" s="60">
        <v>61</v>
      </c>
      <c r="C69" s="65" t="s">
        <v>412</v>
      </c>
      <c r="D69" s="65" t="s">
        <v>409</v>
      </c>
      <c r="E69" s="64" t="s">
        <v>410</v>
      </c>
      <c r="F69" s="65">
        <v>1280</v>
      </c>
      <c r="G69" s="65"/>
      <c r="H69" s="65" t="s">
        <v>413</v>
      </c>
      <c r="I69" s="77" t="s">
        <v>265</v>
      </c>
      <c r="J69" s="55"/>
    </row>
    <row r="70" s="13" customFormat="1" spans="2:10">
      <c r="B70" s="61">
        <v>62</v>
      </c>
      <c r="C70" s="65" t="s">
        <v>414</v>
      </c>
      <c r="D70" s="65" t="s">
        <v>409</v>
      </c>
      <c r="E70" s="64" t="s">
        <v>410</v>
      </c>
      <c r="F70" s="65">
        <v>1280</v>
      </c>
      <c r="G70" s="65"/>
      <c r="H70" s="65" t="s">
        <v>415</v>
      </c>
      <c r="I70" s="77" t="s">
        <v>265</v>
      </c>
      <c r="J70" s="55"/>
    </row>
    <row r="71" s="13" customFormat="1" spans="2:10">
      <c r="B71" s="60">
        <v>63</v>
      </c>
      <c r="C71" s="65" t="s">
        <v>416</v>
      </c>
      <c r="D71" s="65" t="s">
        <v>409</v>
      </c>
      <c r="E71" s="64" t="s">
        <v>410</v>
      </c>
      <c r="F71" s="65">
        <v>1280</v>
      </c>
      <c r="G71" s="65"/>
      <c r="H71" s="65" t="s">
        <v>417</v>
      </c>
      <c r="I71" s="77" t="s">
        <v>265</v>
      </c>
      <c r="J71" s="55"/>
    </row>
    <row r="72" s="13" customFormat="1" spans="2:10">
      <c r="B72" s="61">
        <v>64</v>
      </c>
      <c r="C72" s="81" t="s">
        <v>408</v>
      </c>
      <c r="D72" s="81" t="s">
        <v>418</v>
      </c>
      <c r="E72" s="59" t="s">
        <v>419</v>
      </c>
      <c r="F72" s="81">
        <v>1030</v>
      </c>
      <c r="G72" s="81"/>
      <c r="H72" s="81" t="s">
        <v>420</v>
      </c>
      <c r="I72" s="77" t="s">
        <v>265</v>
      </c>
      <c r="J72" s="79"/>
    </row>
    <row r="73" s="13" customFormat="1" spans="2:10">
      <c r="B73" s="60">
        <v>65</v>
      </c>
      <c r="C73" s="81" t="s">
        <v>412</v>
      </c>
      <c r="D73" s="81" t="s">
        <v>418</v>
      </c>
      <c r="E73" s="59" t="s">
        <v>419</v>
      </c>
      <c r="F73" s="81">
        <v>1030</v>
      </c>
      <c r="G73" s="81"/>
      <c r="H73" s="81" t="s">
        <v>421</v>
      </c>
      <c r="I73" s="77" t="s">
        <v>265</v>
      </c>
      <c r="J73" s="79"/>
    </row>
    <row r="74" s="13" customFormat="1" spans="2:10">
      <c r="B74" s="61">
        <v>66</v>
      </c>
      <c r="C74" s="81" t="s">
        <v>414</v>
      </c>
      <c r="D74" s="81" t="s">
        <v>418</v>
      </c>
      <c r="E74" s="59" t="s">
        <v>419</v>
      </c>
      <c r="F74" s="81">
        <v>1030</v>
      </c>
      <c r="G74" s="81"/>
      <c r="H74" s="81" t="s">
        <v>422</v>
      </c>
      <c r="I74" s="77" t="s">
        <v>265</v>
      </c>
      <c r="J74" s="79"/>
    </row>
    <row r="75" s="13" customFormat="1" spans="2:10">
      <c r="B75" s="60">
        <v>67</v>
      </c>
      <c r="C75" s="81" t="s">
        <v>416</v>
      </c>
      <c r="D75" s="81" t="s">
        <v>418</v>
      </c>
      <c r="E75" s="59" t="s">
        <v>419</v>
      </c>
      <c r="F75" s="81">
        <v>1030</v>
      </c>
      <c r="G75" s="81"/>
      <c r="H75" s="81" t="s">
        <v>423</v>
      </c>
      <c r="I75" s="77" t="s">
        <v>265</v>
      </c>
      <c r="J75" s="79"/>
    </row>
    <row r="76" s="13" customFormat="1" spans="2:10">
      <c r="B76" s="61">
        <v>68</v>
      </c>
      <c r="C76" s="65" t="s">
        <v>424</v>
      </c>
      <c r="D76" s="65" t="s">
        <v>425</v>
      </c>
      <c r="E76" s="64" t="s">
        <v>426</v>
      </c>
      <c r="F76" s="65">
        <v>850</v>
      </c>
      <c r="G76" s="65"/>
      <c r="H76" s="65" t="s">
        <v>427</v>
      </c>
      <c r="I76" s="77" t="s">
        <v>265</v>
      </c>
      <c r="J76" s="55"/>
    </row>
    <row r="77" s="13" customFormat="1" spans="2:10">
      <c r="B77" s="60">
        <v>69</v>
      </c>
      <c r="C77" s="65" t="s">
        <v>428</v>
      </c>
      <c r="D77" s="65" t="s">
        <v>425</v>
      </c>
      <c r="E77" s="64" t="s">
        <v>426</v>
      </c>
      <c r="F77" s="65">
        <v>850</v>
      </c>
      <c r="G77" s="65"/>
      <c r="H77" s="65" t="s">
        <v>429</v>
      </c>
      <c r="I77" s="77" t="s">
        <v>265</v>
      </c>
      <c r="J77" s="55"/>
    </row>
    <row r="78" s="13" customFormat="1" spans="2:10">
      <c r="B78" s="61">
        <v>70</v>
      </c>
      <c r="C78" s="65" t="s">
        <v>424</v>
      </c>
      <c r="D78" s="65" t="s">
        <v>430</v>
      </c>
      <c r="E78" s="64" t="s">
        <v>431</v>
      </c>
      <c r="F78" s="65">
        <v>600</v>
      </c>
      <c r="G78" s="65"/>
      <c r="H78" s="65" t="s">
        <v>432</v>
      </c>
      <c r="I78" s="77" t="s">
        <v>265</v>
      </c>
      <c r="J78" s="55"/>
    </row>
    <row r="79" s="13" customFormat="1" spans="2:10">
      <c r="B79" s="60">
        <v>71</v>
      </c>
      <c r="C79" s="65" t="s">
        <v>428</v>
      </c>
      <c r="D79" s="65" t="s">
        <v>430</v>
      </c>
      <c r="E79" s="64" t="s">
        <v>431</v>
      </c>
      <c r="F79" s="65">
        <v>600</v>
      </c>
      <c r="G79" s="65"/>
      <c r="H79" s="65" t="s">
        <v>433</v>
      </c>
      <c r="I79" s="77" t="s">
        <v>265</v>
      </c>
      <c r="J79" s="55"/>
    </row>
    <row r="80" s="13" customFormat="1" ht="27" spans="2:10">
      <c r="B80" s="61">
        <v>72</v>
      </c>
      <c r="C80" s="65" t="s">
        <v>434</v>
      </c>
      <c r="D80" s="65" t="s">
        <v>435</v>
      </c>
      <c r="E80" s="64" t="s">
        <v>436</v>
      </c>
      <c r="F80" s="65">
        <v>2090</v>
      </c>
      <c r="G80" s="65"/>
      <c r="H80" s="65" t="s">
        <v>437</v>
      </c>
      <c r="I80" s="77" t="s">
        <v>265</v>
      </c>
      <c r="J80" s="55"/>
    </row>
    <row r="81" s="13" customFormat="1" ht="27" spans="2:10">
      <c r="B81" s="60">
        <v>73</v>
      </c>
      <c r="C81" s="65" t="s">
        <v>438</v>
      </c>
      <c r="D81" s="62" t="s">
        <v>435</v>
      </c>
      <c r="E81" s="64" t="s">
        <v>436</v>
      </c>
      <c r="F81" s="65">
        <v>2090</v>
      </c>
      <c r="G81" s="65"/>
      <c r="H81" s="65" t="s">
        <v>439</v>
      </c>
      <c r="I81" s="77" t="s">
        <v>265</v>
      </c>
      <c r="J81" s="55"/>
    </row>
    <row r="82" s="13" customFormat="1" spans="2:10">
      <c r="B82" s="61">
        <v>74</v>
      </c>
      <c r="C82" s="80" t="s">
        <v>440</v>
      </c>
      <c r="D82" s="79" t="s">
        <v>441</v>
      </c>
      <c r="E82" s="79" t="s">
        <v>442</v>
      </c>
      <c r="F82" s="80">
        <v>0</v>
      </c>
      <c r="G82" s="80">
        <v>0</v>
      </c>
      <c r="H82" s="66" t="s">
        <v>443</v>
      </c>
      <c r="I82" s="78" t="s">
        <v>265</v>
      </c>
      <c r="J82" s="79"/>
    </row>
    <row r="83" s="13" customFormat="1" spans="2:10">
      <c r="B83" s="60">
        <v>75</v>
      </c>
      <c r="C83" s="80" t="s">
        <v>444</v>
      </c>
      <c r="D83" s="79" t="s">
        <v>441</v>
      </c>
      <c r="E83" s="79" t="s">
        <v>442</v>
      </c>
      <c r="F83" s="80">
        <v>0</v>
      </c>
      <c r="G83" s="80">
        <v>0</v>
      </c>
      <c r="H83" s="66" t="s">
        <v>445</v>
      </c>
      <c r="I83" s="78" t="s">
        <v>265</v>
      </c>
      <c r="J83" s="79"/>
    </row>
    <row r="84" s="13" customFormat="1" spans="2:10">
      <c r="B84" s="61">
        <v>76</v>
      </c>
      <c r="C84" s="65" t="s">
        <v>446</v>
      </c>
      <c r="D84" s="55" t="s">
        <v>447</v>
      </c>
      <c r="E84" s="62" t="s">
        <v>448</v>
      </c>
      <c r="F84" s="65">
        <v>1350</v>
      </c>
      <c r="G84" s="65"/>
      <c r="H84" s="65" t="s">
        <v>449</v>
      </c>
      <c r="I84" s="77" t="s">
        <v>265</v>
      </c>
      <c r="J84" s="55"/>
    </row>
    <row r="85" s="13" customFormat="1" spans="2:10">
      <c r="B85" s="60">
        <v>77</v>
      </c>
      <c r="C85" s="65" t="s">
        <v>446</v>
      </c>
      <c r="D85" s="62" t="s">
        <v>450</v>
      </c>
      <c r="E85" s="62" t="s">
        <v>451</v>
      </c>
      <c r="F85" s="65">
        <v>940</v>
      </c>
      <c r="G85" s="65"/>
      <c r="H85" s="65" t="s">
        <v>452</v>
      </c>
      <c r="I85" s="77" t="s">
        <v>265</v>
      </c>
      <c r="J85" s="55"/>
    </row>
    <row r="86" s="13" customFormat="1" spans="2:10">
      <c r="B86" s="61">
        <v>78</v>
      </c>
      <c r="C86" s="65" t="s">
        <v>453</v>
      </c>
      <c r="D86" s="62" t="s">
        <v>454</v>
      </c>
      <c r="E86" s="62" t="s">
        <v>455</v>
      </c>
      <c r="F86" s="65">
        <v>1170</v>
      </c>
      <c r="G86" s="65"/>
      <c r="H86" s="65" t="s">
        <v>456</v>
      </c>
      <c r="I86" s="77" t="s">
        <v>265</v>
      </c>
      <c r="J86" s="55"/>
    </row>
    <row r="87" s="13" customFormat="1" spans="2:10">
      <c r="B87" s="60">
        <v>79</v>
      </c>
      <c r="C87" s="65" t="s">
        <v>453</v>
      </c>
      <c r="D87" s="62" t="s">
        <v>457</v>
      </c>
      <c r="E87" s="62" t="s">
        <v>458</v>
      </c>
      <c r="F87" s="65">
        <v>1120</v>
      </c>
      <c r="G87" s="65"/>
      <c r="H87" s="65" t="s">
        <v>459</v>
      </c>
      <c r="I87" s="77" t="s">
        <v>265</v>
      </c>
      <c r="J87" s="55"/>
    </row>
    <row r="88" s="13" customFormat="1" spans="2:10">
      <c r="B88" s="61">
        <v>80</v>
      </c>
      <c r="C88" s="65" t="s">
        <v>460</v>
      </c>
      <c r="D88" s="62" t="s">
        <v>461</v>
      </c>
      <c r="E88" s="62" t="s">
        <v>462</v>
      </c>
      <c r="F88" s="65">
        <v>920</v>
      </c>
      <c r="G88" s="65"/>
      <c r="H88" s="65" t="s">
        <v>463</v>
      </c>
      <c r="I88" s="77" t="s">
        <v>265</v>
      </c>
      <c r="J88" s="55"/>
    </row>
    <row r="89" s="13" customFormat="1" spans="2:10">
      <c r="B89" s="60">
        <v>81</v>
      </c>
      <c r="C89" s="66" t="s">
        <v>460</v>
      </c>
      <c r="D89" s="79" t="s">
        <v>464</v>
      </c>
      <c r="E89" s="79" t="s">
        <v>465</v>
      </c>
      <c r="F89" s="66">
        <v>0</v>
      </c>
      <c r="G89" s="66">
        <v>900</v>
      </c>
      <c r="H89" s="66" t="s">
        <v>466</v>
      </c>
      <c r="I89" s="78" t="s">
        <v>265</v>
      </c>
      <c r="J89" s="79"/>
    </row>
    <row r="90" s="13" customFormat="1" spans="2:10">
      <c r="B90" s="61">
        <v>82</v>
      </c>
      <c r="C90" s="65" t="s">
        <v>467</v>
      </c>
      <c r="D90" s="62" t="s">
        <v>468</v>
      </c>
      <c r="E90" s="62" t="s">
        <v>469</v>
      </c>
      <c r="F90" s="65">
        <v>1300</v>
      </c>
      <c r="G90" s="65"/>
      <c r="H90" s="65" t="s">
        <v>470</v>
      </c>
      <c r="I90" s="77" t="s">
        <v>265</v>
      </c>
      <c r="J90" s="55"/>
    </row>
    <row r="91" s="13" customFormat="1" spans="2:10">
      <c r="B91" s="60">
        <v>83</v>
      </c>
      <c r="C91" s="65" t="s">
        <v>471</v>
      </c>
      <c r="D91" s="62" t="s">
        <v>468</v>
      </c>
      <c r="E91" s="62" t="s">
        <v>469</v>
      </c>
      <c r="F91" s="65">
        <v>1300</v>
      </c>
      <c r="G91" s="65"/>
      <c r="H91" s="65" t="s">
        <v>472</v>
      </c>
      <c r="I91" s="77" t="s">
        <v>265</v>
      </c>
      <c r="J91" s="55"/>
    </row>
    <row r="92" s="13" customFormat="1" spans="2:10">
      <c r="B92" s="61">
        <v>84</v>
      </c>
      <c r="C92" s="65" t="s">
        <v>467</v>
      </c>
      <c r="D92" s="62" t="s">
        <v>473</v>
      </c>
      <c r="E92" s="62" t="s">
        <v>474</v>
      </c>
      <c r="F92" s="65">
        <v>920</v>
      </c>
      <c r="G92" s="65"/>
      <c r="H92" s="65" t="s">
        <v>475</v>
      </c>
      <c r="I92" s="77" t="s">
        <v>265</v>
      </c>
      <c r="J92" s="55"/>
    </row>
    <row r="93" s="13" customFormat="1" spans="2:10">
      <c r="B93" s="60">
        <v>85</v>
      </c>
      <c r="C93" s="65" t="s">
        <v>471</v>
      </c>
      <c r="D93" s="62" t="s">
        <v>473</v>
      </c>
      <c r="E93" s="62" t="s">
        <v>474</v>
      </c>
      <c r="F93" s="65">
        <v>920</v>
      </c>
      <c r="G93" s="65"/>
      <c r="H93" s="65" t="s">
        <v>476</v>
      </c>
      <c r="I93" s="77" t="s">
        <v>265</v>
      </c>
      <c r="J93" s="55"/>
    </row>
    <row r="94" s="13" customFormat="1" spans="2:10">
      <c r="B94" s="61">
        <v>86</v>
      </c>
      <c r="C94" s="65" t="s">
        <v>477</v>
      </c>
      <c r="D94" s="62" t="s">
        <v>478</v>
      </c>
      <c r="E94" s="62" t="s">
        <v>479</v>
      </c>
      <c r="F94" s="65">
        <v>670</v>
      </c>
      <c r="G94" s="65"/>
      <c r="H94" s="65" t="s">
        <v>480</v>
      </c>
      <c r="I94" s="82" t="s">
        <v>265</v>
      </c>
      <c r="J94" s="62"/>
    </row>
    <row r="95" s="13" customFormat="1" spans="2:10">
      <c r="B95" s="60">
        <v>87</v>
      </c>
      <c r="C95" s="65" t="s">
        <v>481</v>
      </c>
      <c r="D95" s="62" t="s">
        <v>482</v>
      </c>
      <c r="E95" s="62" t="s">
        <v>483</v>
      </c>
      <c r="F95" s="65">
        <v>1170</v>
      </c>
      <c r="G95" s="65"/>
      <c r="H95" s="65" t="s">
        <v>484</v>
      </c>
      <c r="I95" s="77" t="s">
        <v>265</v>
      </c>
      <c r="J95" s="55"/>
    </row>
    <row r="96" s="13" customFormat="1" spans="2:10">
      <c r="B96" s="61">
        <v>88</v>
      </c>
      <c r="C96" s="65" t="s">
        <v>485</v>
      </c>
      <c r="D96" s="62" t="s">
        <v>482</v>
      </c>
      <c r="E96" s="62" t="s">
        <v>483</v>
      </c>
      <c r="F96" s="65">
        <v>1170</v>
      </c>
      <c r="G96" s="65"/>
      <c r="H96" s="65" t="s">
        <v>486</v>
      </c>
      <c r="I96" s="77" t="s">
        <v>265</v>
      </c>
      <c r="J96" s="55"/>
    </row>
    <row r="97" s="13" customFormat="1" spans="2:10">
      <c r="B97" s="60">
        <v>89</v>
      </c>
      <c r="C97" s="65" t="s">
        <v>481</v>
      </c>
      <c r="D97" s="62" t="s">
        <v>487</v>
      </c>
      <c r="E97" s="62" t="s">
        <v>488</v>
      </c>
      <c r="F97" s="65">
        <v>1120</v>
      </c>
      <c r="G97" s="65"/>
      <c r="H97" s="65" t="s">
        <v>489</v>
      </c>
      <c r="I97" s="77" t="s">
        <v>265</v>
      </c>
      <c r="J97" s="55"/>
    </row>
    <row r="98" s="13" customFormat="1" spans="2:10">
      <c r="B98" s="61">
        <v>90</v>
      </c>
      <c r="C98" s="65" t="s">
        <v>485</v>
      </c>
      <c r="D98" s="62" t="s">
        <v>487</v>
      </c>
      <c r="E98" s="62" t="s">
        <v>488</v>
      </c>
      <c r="F98" s="65">
        <v>1120</v>
      </c>
      <c r="G98" s="65"/>
      <c r="H98" s="65" t="s">
        <v>490</v>
      </c>
      <c r="I98" s="77" t="s">
        <v>265</v>
      </c>
      <c r="J98" s="55"/>
    </row>
    <row r="99" s="13" customFormat="1" ht="27" spans="2:10">
      <c r="B99" s="60">
        <v>91</v>
      </c>
      <c r="C99" s="62" t="s">
        <v>491</v>
      </c>
      <c r="D99" s="62" t="s">
        <v>492</v>
      </c>
      <c r="E99" s="62" t="s">
        <v>493</v>
      </c>
      <c r="F99" s="62">
        <v>1260</v>
      </c>
      <c r="G99" s="62"/>
      <c r="H99" s="64" t="s">
        <v>494</v>
      </c>
      <c r="I99" s="77" t="s">
        <v>265</v>
      </c>
      <c r="J99" s="55"/>
    </row>
    <row r="100" s="13" customFormat="1" spans="2:10">
      <c r="B100" s="61">
        <v>92</v>
      </c>
      <c r="C100" s="62" t="s">
        <v>491</v>
      </c>
      <c r="D100" s="62" t="s">
        <v>495</v>
      </c>
      <c r="E100" s="62" t="s">
        <v>496</v>
      </c>
      <c r="F100" s="62">
        <v>1170</v>
      </c>
      <c r="G100" s="62"/>
      <c r="H100" s="64" t="s">
        <v>497</v>
      </c>
      <c r="I100" s="77" t="s">
        <v>265</v>
      </c>
      <c r="J100" s="55"/>
    </row>
    <row r="101" s="13" customFormat="1" spans="2:10">
      <c r="B101" s="60">
        <v>93</v>
      </c>
      <c r="C101" s="62" t="s">
        <v>491</v>
      </c>
      <c r="D101" s="62" t="s">
        <v>498</v>
      </c>
      <c r="E101" s="62" t="s">
        <v>499</v>
      </c>
      <c r="F101" s="62">
        <v>630</v>
      </c>
      <c r="G101" s="62"/>
      <c r="H101" s="64" t="s">
        <v>500</v>
      </c>
      <c r="I101" s="77" t="s">
        <v>265</v>
      </c>
      <c r="J101" s="55"/>
    </row>
    <row r="102" s="14" customFormat="1" spans="2:10">
      <c r="B102" s="61">
        <v>94</v>
      </c>
      <c r="C102" s="64" t="s">
        <v>491</v>
      </c>
      <c r="D102" s="64" t="s">
        <v>495</v>
      </c>
      <c r="E102" s="64" t="s">
        <v>501</v>
      </c>
      <c r="F102" s="64">
        <v>100</v>
      </c>
      <c r="G102" s="64"/>
      <c r="H102" s="64" t="s">
        <v>502</v>
      </c>
      <c r="I102" s="77" t="s">
        <v>265</v>
      </c>
      <c r="J102" s="59"/>
    </row>
    <row r="103" s="14" customFormat="1" spans="2:10">
      <c r="B103" s="60">
        <v>95</v>
      </c>
      <c r="C103" s="64" t="s">
        <v>491</v>
      </c>
      <c r="D103" s="64" t="s">
        <v>498</v>
      </c>
      <c r="E103" s="64" t="s">
        <v>503</v>
      </c>
      <c r="F103" s="64">
        <v>68</v>
      </c>
      <c r="G103" s="64"/>
      <c r="H103" s="64" t="s">
        <v>504</v>
      </c>
      <c r="I103" s="77" t="s">
        <v>265</v>
      </c>
      <c r="J103" s="59"/>
    </row>
    <row r="104" s="14" customFormat="1" ht="27" spans="2:10">
      <c r="B104" s="61">
        <v>96</v>
      </c>
      <c r="C104" s="64" t="s">
        <v>505</v>
      </c>
      <c r="D104" s="64" t="s">
        <v>506</v>
      </c>
      <c r="E104" s="64" t="s">
        <v>493</v>
      </c>
      <c r="F104" s="64">
        <v>1260</v>
      </c>
      <c r="G104" s="64"/>
      <c r="H104" s="64" t="s">
        <v>507</v>
      </c>
      <c r="I104" s="77" t="s">
        <v>265</v>
      </c>
      <c r="J104" s="59"/>
    </row>
    <row r="105" s="14" customFormat="1" ht="27" spans="2:10">
      <c r="B105" s="60">
        <v>97</v>
      </c>
      <c r="C105" s="64" t="s">
        <v>508</v>
      </c>
      <c r="D105" s="64" t="s">
        <v>506</v>
      </c>
      <c r="E105" s="64" t="s">
        <v>493</v>
      </c>
      <c r="F105" s="64">
        <v>1260</v>
      </c>
      <c r="G105" s="64"/>
      <c r="H105" s="64" t="s">
        <v>509</v>
      </c>
      <c r="I105" s="77" t="s">
        <v>265</v>
      </c>
      <c r="J105" s="59"/>
    </row>
    <row r="106" s="14" customFormat="1" ht="27" spans="2:10">
      <c r="B106" s="61">
        <v>98</v>
      </c>
      <c r="C106" s="64" t="s">
        <v>510</v>
      </c>
      <c r="D106" s="64" t="s">
        <v>506</v>
      </c>
      <c r="E106" s="64" t="s">
        <v>493</v>
      </c>
      <c r="F106" s="64">
        <v>1260</v>
      </c>
      <c r="G106" s="64"/>
      <c r="H106" s="64" t="s">
        <v>511</v>
      </c>
      <c r="I106" s="77" t="s">
        <v>265</v>
      </c>
      <c r="J106" s="59"/>
    </row>
    <row r="107" s="14" customFormat="1" spans="2:10">
      <c r="B107" s="60">
        <v>99</v>
      </c>
      <c r="C107" s="64" t="s">
        <v>505</v>
      </c>
      <c r="D107" s="64" t="s">
        <v>512</v>
      </c>
      <c r="E107" s="64" t="s">
        <v>496</v>
      </c>
      <c r="F107" s="64">
        <v>1170</v>
      </c>
      <c r="G107" s="64"/>
      <c r="H107" s="64" t="s">
        <v>513</v>
      </c>
      <c r="I107" s="77" t="s">
        <v>265</v>
      </c>
      <c r="J107" s="59"/>
    </row>
    <row r="108" s="14" customFormat="1" spans="2:10">
      <c r="B108" s="61">
        <v>100</v>
      </c>
      <c r="C108" s="64" t="s">
        <v>508</v>
      </c>
      <c r="D108" s="64" t="s">
        <v>512</v>
      </c>
      <c r="E108" s="64" t="s">
        <v>496</v>
      </c>
      <c r="F108" s="64">
        <v>1170</v>
      </c>
      <c r="G108" s="64"/>
      <c r="H108" s="64" t="s">
        <v>514</v>
      </c>
      <c r="I108" s="77" t="s">
        <v>265</v>
      </c>
      <c r="J108" s="59"/>
    </row>
    <row r="109" s="14" customFormat="1" spans="2:10">
      <c r="B109" s="60">
        <v>101</v>
      </c>
      <c r="C109" s="64" t="s">
        <v>510</v>
      </c>
      <c r="D109" s="64" t="s">
        <v>512</v>
      </c>
      <c r="E109" s="64" t="s">
        <v>496</v>
      </c>
      <c r="F109" s="64">
        <v>1170</v>
      </c>
      <c r="G109" s="64"/>
      <c r="H109" s="64" t="s">
        <v>515</v>
      </c>
      <c r="I109" s="77" t="s">
        <v>265</v>
      </c>
      <c r="J109" s="59"/>
    </row>
    <row r="110" s="14" customFormat="1" spans="2:10">
      <c r="B110" s="61">
        <v>102</v>
      </c>
      <c r="C110" s="64" t="s">
        <v>505</v>
      </c>
      <c r="D110" s="64" t="s">
        <v>516</v>
      </c>
      <c r="E110" s="64" t="s">
        <v>499</v>
      </c>
      <c r="F110" s="64">
        <v>630</v>
      </c>
      <c r="G110" s="64"/>
      <c r="H110" s="64" t="s">
        <v>517</v>
      </c>
      <c r="I110" s="77" t="s">
        <v>265</v>
      </c>
      <c r="J110" s="59"/>
    </row>
    <row r="111" s="14" customFormat="1" spans="2:10">
      <c r="B111" s="60">
        <v>103</v>
      </c>
      <c r="C111" s="64" t="s">
        <v>508</v>
      </c>
      <c r="D111" s="64" t="s">
        <v>516</v>
      </c>
      <c r="E111" s="64" t="s">
        <v>499</v>
      </c>
      <c r="F111" s="64">
        <v>630</v>
      </c>
      <c r="G111" s="64"/>
      <c r="H111" s="64" t="s">
        <v>518</v>
      </c>
      <c r="I111" s="77" t="s">
        <v>265</v>
      </c>
      <c r="J111" s="59"/>
    </row>
    <row r="112" s="14" customFormat="1" spans="2:10">
      <c r="B112" s="61">
        <v>104</v>
      </c>
      <c r="C112" s="64" t="s">
        <v>510</v>
      </c>
      <c r="D112" s="64" t="s">
        <v>516</v>
      </c>
      <c r="E112" s="64" t="s">
        <v>499</v>
      </c>
      <c r="F112" s="64">
        <v>630</v>
      </c>
      <c r="G112" s="64"/>
      <c r="H112" s="64" t="s">
        <v>519</v>
      </c>
      <c r="I112" s="77" t="s">
        <v>265</v>
      </c>
      <c r="J112" s="59"/>
    </row>
    <row r="113" s="14" customFormat="1" spans="2:10">
      <c r="B113" s="60">
        <v>105</v>
      </c>
      <c r="C113" s="64" t="s">
        <v>505</v>
      </c>
      <c r="D113" s="64" t="s">
        <v>512</v>
      </c>
      <c r="E113" s="64" t="s">
        <v>520</v>
      </c>
      <c r="F113" s="64">
        <v>100</v>
      </c>
      <c r="G113" s="64"/>
      <c r="H113" s="64" t="s">
        <v>521</v>
      </c>
      <c r="I113" s="77" t="s">
        <v>265</v>
      </c>
      <c r="J113" s="59"/>
    </row>
    <row r="114" s="14" customFormat="1" spans="2:10">
      <c r="B114" s="61">
        <v>106</v>
      </c>
      <c r="C114" s="64" t="s">
        <v>508</v>
      </c>
      <c r="D114" s="64" t="s">
        <v>512</v>
      </c>
      <c r="E114" s="64" t="s">
        <v>520</v>
      </c>
      <c r="F114" s="64">
        <v>100</v>
      </c>
      <c r="G114" s="64"/>
      <c r="H114" s="64" t="s">
        <v>522</v>
      </c>
      <c r="I114" s="77" t="s">
        <v>265</v>
      </c>
      <c r="J114" s="59"/>
    </row>
    <row r="115" s="14" customFormat="1" spans="2:10">
      <c r="B115" s="60">
        <v>107</v>
      </c>
      <c r="C115" s="64" t="s">
        <v>510</v>
      </c>
      <c r="D115" s="64" t="s">
        <v>512</v>
      </c>
      <c r="E115" s="64" t="s">
        <v>520</v>
      </c>
      <c r="F115" s="64">
        <v>100</v>
      </c>
      <c r="G115" s="64"/>
      <c r="H115" s="64" t="s">
        <v>523</v>
      </c>
      <c r="I115" s="77" t="s">
        <v>265</v>
      </c>
      <c r="J115" s="59"/>
    </row>
    <row r="116" s="14" customFormat="1" spans="2:10">
      <c r="B116" s="61">
        <v>108</v>
      </c>
      <c r="C116" s="64" t="s">
        <v>505</v>
      </c>
      <c r="D116" s="64" t="s">
        <v>516</v>
      </c>
      <c r="E116" s="64" t="s">
        <v>524</v>
      </c>
      <c r="F116" s="64">
        <v>68</v>
      </c>
      <c r="G116" s="64"/>
      <c r="H116" s="64" t="s">
        <v>525</v>
      </c>
      <c r="I116" s="77" t="s">
        <v>265</v>
      </c>
      <c r="J116" s="59"/>
    </row>
    <row r="117" s="14" customFormat="1" spans="2:10">
      <c r="B117" s="60">
        <v>109</v>
      </c>
      <c r="C117" s="64" t="s">
        <v>508</v>
      </c>
      <c r="D117" s="64" t="s">
        <v>516</v>
      </c>
      <c r="E117" s="64" t="s">
        <v>524</v>
      </c>
      <c r="F117" s="64">
        <v>68</v>
      </c>
      <c r="G117" s="64"/>
      <c r="H117" s="64" t="s">
        <v>526</v>
      </c>
      <c r="I117" s="77" t="s">
        <v>265</v>
      </c>
      <c r="J117" s="59"/>
    </row>
    <row r="118" s="14" customFormat="1" spans="2:10">
      <c r="B118" s="61">
        <v>110</v>
      </c>
      <c r="C118" s="64" t="s">
        <v>510</v>
      </c>
      <c r="D118" s="64" t="s">
        <v>516</v>
      </c>
      <c r="E118" s="64" t="s">
        <v>524</v>
      </c>
      <c r="F118" s="64">
        <v>68</v>
      </c>
      <c r="G118" s="64"/>
      <c r="H118" s="64" t="s">
        <v>527</v>
      </c>
      <c r="I118" s="77" t="s">
        <v>265</v>
      </c>
      <c r="J118" s="59"/>
    </row>
    <row r="119" s="14" customFormat="1" spans="2:10">
      <c r="B119" s="60">
        <v>111</v>
      </c>
      <c r="C119" s="64" t="s">
        <v>528</v>
      </c>
      <c r="D119" s="64" t="s">
        <v>529</v>
      </c>
      <c r="E119" s="64" t="s">
        <v>530</v>
      </c>
      <c r="F119" s="64">
        <v>620</v>
      </c>
      <c r="G119" s="64"/>
      <c r="H119" s="64" t="s">
        <v>531</v>
      </c>
      <c r="I119" s="83" t="s">
        <v>265</v>
      </c>
      <c r="J119" s="59"/>
    </row>
    <row r="120" s="14" customFormat="1" spans="2:10">
      <c r="B120" s="61">
        <v>112</v>
      </c>
      <c r="C120" s="64" t="s">
        <v>528</v>
      </c>
      <c r="D120" s="64" t="s">
        <v>532</v>
      </c>
      <c r="E120" s="64" t="s">
        <v>533</v>
      </c>
      <c r="F120" s="64">
        <v>620</v>
      </c>
      <c r="G120" s="64"/>
      <c r="H120" s="64" t="s">
        <v>534</v>
      </c>
      <c r="I120" s="83" t="s">
        <v>265</v>
      </c>
      <c r="J120" s="59"/>
    </row>
    <row r="121" s="14" customFormat="1" spans="2:10">
      <c r="B121" s="60">
        <v>113</v>
      </c>
      <c r="C121" s="64" t="s">
        <v>535</v>
      </c>
      <c r="D121" s="64" t="s">
        <v>536</v>
      </c>
      <c r="E121" s="64" t="s">
        <v>530</v>
      </c>
      <c r="F121" s="64">
        <v>620</v>
      </c>
      <c r="G121" s="64"/>
      <c r="H121" s="64" t="s">
        <v>537</v>
      </c>
      <c r="I121" s="83" t="s">
        <v>265</v>
      </c>
      <c r="J121" s="59"/>
    </row>
    <row r="122" s="14" customFormat="1" spans="2:10">
      <c r="B122" s="61">
        <v>114</v>
      </c>
      <c r="C122" s="64" t="s">
        <v>535</v>
      </c>
      <c r="D122" s="64" t="s">
        <v>538</v>
      </c>
      <c r="E122" s="64" t="s">
        <v>533</v>
      </c>
      <c r="F122" s="64">
        <v>620</v>
      </c>
      <c r="G122" s="64"/>
      <c r="H122" s="64" t="s">
        <v>539</v>
      </c>
      <c r="I122" s="83" t="s">
        <v>265</v>
      </c>
      <c r="J122" s="59"/>
    </row>
    <row r="123" s="13" customFormat="1" ht="27" spans="2:10">
      <c r="B123" s="60">
        <v>115</v>
      </c>
      <c r="C123" s="65" t="s">
        <v>540</v>
      </c>
      <c r="D123" s="62" t="s">
        <v>541</v>
      </c>
      <c r="E123" s="62" t="s">
        <v>542</v>
      </c>
      <c r="F123" s="62">
        <v>1250</v>
      </c>
      <c r="G123" s="62"/>
      <c r="H123" s="64" t="s">
        <v>543</v>
      </c>
      <c r="I123" s="77" t="s">
        <v>265</v>
      </c>
      <c r="J123" s="55"/>
    </row>
    <row r="124" s="13" customFormat="1" ht="27" spans="2:10">
      <c r="B124" s="61">
        <v>116</v>
      </c>
      <c r="C124" s="65" t="s">
        <v>544</v>
      </c>
      <c r="D124" s="62" t="s">
        <v>541</v>
      </c>
      <c r="E124" s="62" t="s">
        <v>542</v>
      </c>
      <c r="F124" s="62">
        <v>1250</v>
      </c>
      <c r="G124" s="62"/>
      <c r="H124" s="64" t="s">
        <v>545</v>
      </c>
      <c r="I124" s="77" t="s">
        <v>265</v>
      </c>
      <c r="J124" s="55"/>
    </row>
    <row r="125" s="13" customFormat="1" spans="2:10">
      <c r="B125" s="60">
        <v>117</v>
      </c>
      <c r="C125" s="65" t="s">
        <v>540</v>
      </c>
      <c r="D125" s="62" t="s">
        <v>546</v>
      </c>
      <c r="E125" s="62" t="s">
        <v>547</v>
      </c>
      <c r="F125" s="62">
        <v>970</v>
      </c>
      <c r="G125" s="62"/>
      <c r="H125" s="59" t="s">
        <v>548</v>
      </c>
      <c r="I125" s="77" t="s">
        <v>265</v>
      </c>
      <c r="J125" s="55"/>
    </row>
    <row r="126" s="13" customFormat="1" spans="2:10">
      <c r="B126" s="61">
        <v>118</v>
      </c>
      <c r="C126" s="65" t="s">
        <v>544</v>
      </c>
      <c r="D126" s="62" t="s">
        <v>546</v>
      </c>
      <c r="E126" s="62" t="s">
        <v>547</v>
      </c>
      <c r="F126" s="62">
        <v>970</v>
      </c>
      <c r="G126" s="62"/>
      <c r="H126" s="59" t="s">
        <v>549</v>
      </c>
      <c r="I126" s="77" t="s">
        <v>265</v>
      </c>
      <c r="J126" s="55"/>
    </row>
    <row r="127" s="13" customFormat="1" spans="2:10">
      <c r="B127" s="60">
        <v>119</v>
      </c>
      <c r="C127" s="80" t="s">
        <v>550</v>
      </c>
      <c r="D127" s="80" t="s">
        <v>551</v>
      </c>
      <c r="E127" s="80" t="s">
        <v>552</v>
      </c>
      <c r="F127" s="80">
        <v>0</v>
      </c>
      <c r="G127" s="80">
        <v>0</v>
      </c>
      <c r="H127" s="66" t="s">
        <v>553</v>
      </c>
      <c r="I127" s="78" t="s">
        <v>265</v>
      </c>
      <c r="J127" s="80"/>
    </row>
    <row r="128" s="13" customFormat="1" spans="2:10">
      <c r="B128" s="61">
        <v>120</v>
      </c>
      <c r="C128" s="65" t="s">
        <v>554</v>
      </c>
      <c r="D128" s="65" t="s">
        <v>555</v>
      </c>
      <c r="E128" s="65" t="s">
        <v>556</v>
      </c>
      <c r="F128" s="65">
        <v>450</v>
      </c>
      <c r="G128" s="65"/>
      <c r="H128" s="65" t="s">
        <v>557</v>
      </c>
      <c r="I128" s="77" t="s">
        <v>265</v>
      </c>
      <c r="J128" s="65"/>
    </row>
    <row r="129" s="13" customFormat="1" spans="2:10">
      <c r="B129" s="60">
        <v>121</v>
      </c>
      <c r="C129" s="65" t="s">
        <v>558</v>
      </c>
      <c r="D129" s="65" t="s">
        <v>555</v>
      </c>
      <c r="E129" s="65" t="s">
        <v>556</v>
      </c>
      <c r="F129" s="65">
        <v>450</v>
      </c>
      <c r="G129" s="65"/>
      <c r="H129" s="65" t="s">
        <v>559</v>
      </c>
      <c r="I129" s="77" t="s">
        <v>265</v>
      </c>
      <c r="J129" s="65"/>
    </row>
    <row r="130" s="13" customFormat="1" spans="2:10">
      <c r="B130" s="61">
        <v>122</v>
      </c>
      <c r="C130" s="65" t="s">
        <v>560</v>
      </c>
      <c r="D130" s="65" t="s">
        <v>555</v>
      </c>
      <c r="E130" s="65" t="s">
        <v>556</v>
      </c>
      <c r="F130" s="65">
        <v>450</v>
      </c>
      <c r="G130" s="65"/>
      <c r="H130" s="65" t="s">
        <v>561</v>
      </c>
      <c r="I130" s="77" t="s">
        <v>265</v>
      </c>
      <c r="J130" s="65"/>
    </row>
    <row r="131" s="13" customFormat="1" spans="2:10">
      <c r="B131" s="60">
        <v>123</v>
      </c>
      <c r="C131" s="65" t="s">
        <v>562</v>
      </c>
      <c r="D131" s="65" t="s">
        <v>555</v>
      </c>
      <c r="E131" s="65" t="s">
        <v>556</v>
      </c>
      <c r="F131" s="65">
        <v>450</v>
      </c>
      <c r="G131" s="65"/>
      <c r="H131" s="65" t="s">
        <v>563</v>
      </c>
      <c r="I131" s="77" t="s">
        <v>265</v>
      </c>
      <c r="J131" s="65"/>
    </row>
    <row r="132" s="13" customFormat="1" spans="2:10">
      <c r="B132" s="61">
        <v>124</v>
      </c>
      <c r="C132" s="65" t="s">
        <v>554</v>
      </c>
      <c r="D132" s="65" t="s">
        <v>564</v>
      </c>
      <c r="E132" s="65" t="s">
        <v>565</v>
      </c>
      <c r="F132" s="65">
        <v>790</v>
      </c>
      <c r="G132" s="65"/>
      <c r="H132" s="65" t="s">
        <v>566</v>
      </c>
      <c r="I132" s="77" t="s">
        <v>265</v>
      </c>
      <c r="J132" s="65"/>
    </row>
    <row r="133" s="13" customFormat="1" spans="2:10">
      <c r="B133" s="60">
        <v>125</v>
      </c>
      <c r="C133" s="65" t="s">
        <v>562</v>
      </c>
      <c r="D133" s="65" t="s">
        <v>567</v>
      </c>
      <c r="E133" s="65" t="s">
        <v>565</v>
      </c>
      <c r="F133" s="65">
        <v>790</v>
      </c>
      <c r="G133" s="65"/>
      <c r="H133" s="65" t="s">
        <v>568</v>
      </c>
      <c r="I133" s="77" t="s">
        <v>265</v>
      </c>
      <c r="J133" s="65"/>
    </row>
    <row r="134" s="13" customFormat="1" spans="2:10">
      <c r="B134" s="61">
        <v>126</v>
      </c>
      <c r="C134" s="65" t="s">
        <v>569</v>
      </c>
      <c r="D134" s="65" t="s">
        <v>570</v>
      </c>
      <c r="E134" s="65" t="s">
        <v>571</v>
      </c>
      <c r="F134" s="65">
        <v>820</v>
      </c>
      <c r="G134" s="65"/>
      <c r="H134" s="65" t="s">
        <v>572</v>
      </c>
      <c r="I134" s="77" t="s">
        <v>265</v>
      </c>
      <c r="J134" s="65"/>
    </row>
    <row r="135" s="13" customFormat="1" spans="2:10">
      <c r="B135" s="60">
        <v>127</v>
      </c>
      <c r="C135" s="65" t="s">
        <v>573</v>
      </c>
      <c r="D135" s="65" t="s">
        <v>570</v>
      </c>
      <c r="E135" s="65" t="s">
        <v>571</v>
      </c>
      <c r="F135" s="65">
        <v>820</v>
      </c>
      <c r="G135" s="65"/>
      <c r="H135" s="65" t="s">
        <v>574</v>
      </c>
      <c r="I135" s="77" t="s">
        <v>265</v>
      </c>
      <c r="J135" s="65"/>
    </row>
    <row r="136" s="13" customFormat="1" spans="2:10">
      <c r="B136" s="61">
        <v>128</v>
      </c>
      <c r="C136" s="65" t="s">
        <v>575</v>
      </c>
      <c r="D136" s="65" t="s">
        <v>576</v>
      </c>
      <c r="E136" s="65" t="s">
        <v>577</v>
      </c>
      <c r="F136" s="65">
        <v>1520</v>
      </c>
      <c r="G136" s="65"/>
      <c r="H136" s="65" t="s">
        <v>578</v>
      </c>
      <c r="I136" s="77" t="s">
        <v>265</v>
      </c>
      <c r="J136" s="65"/>
    </row>
    <row r="137" s="13" customFormat="1" spans="2:10">
      <c r="B137" s="60">
        <v>129</v>
      </c>
      <c r="C137" s="65" t="s">
        <v>579</v>
      </c>
      <c r="D137" s="65" t="s">
        <v>576</v>
      </c>
      <c r="E137" s="65" t="s">
        <v>577</v>
      </c>
      <c r="F137" s="65">
        <v>1520</v>
      </c>
      <c r="G137" s="65"/>
      <c r="H137" s="65" t="s">
        <v>580</v>
      </c>
      <c r="I137" s="77" t="s">
        <v>265</v>
      </c>
      <c r="J137" s="65"/>
    </row>
    <row r="138" s="13" customFormat="1" spans="2:10">
      <c r="B138" s="61">
        <v>130</v>
      </c>
      <c r="C138" s="65" t="s">
        <v>569</v>
      </c>
      <c r="D138" s="65" t="s">
        <v>581</v>
      </c>
      <c r="E138" s="65" t="s">
        <v>582</v>
      </c>
      <c r="F138" s="65">
        <v>920</v>
      </c>
      <c r="G138" s="65"/>
      <c r="H138" s="65" t="s">
        <v>583</v>
      </c>
      <c r="I138" s="77" t="s">
        <v>265</v>
      </c>
      <c r="J138" s="65"/>
    </row>
    <row r="139" s="13" customFormat="1" spans="2:10">
      <c r="B139" s="60">
        <v>131</v>
      </c>
      <c r="C139" s="65" t="s">
        <v>573</v>
      </c>
      <c r="D139" s="65" t="s">
        <v>581</v>
      </c>
      <c r="E139" s="65" t="s">
        <v>582</v>
      </c>
      <c r="F139" s="65">
        <v>920</v>
      </c>
      <c r="G139" s="65"/>
      <c r="H139" s="65" t="s">
        <v>584</v>
      </c>
      <c r="I139" s="77" t="s">
        <v>265</v>
      </c>
      <c r="J139" s="65"/>
    </row>
    <row r="140" s="13" customFormat="1" spans="2:10">
      <c r="B140" s="61">
        <v>132</v>
      </c>
      <c r="C140" s="65" t="s">
        <v>575</v>
      </c>
      <c r="D140" s="65" t="s">
        <v>585</v>
      </c>
      <c r="E140" s="65" t="s">
        <v>586</v>
      </c>
      <c r="F140" s="65">
        <v>1520</v>
      </c>
      <c r="G140" s="65"/>
      <c r="H140" s="65" t="s">
        <v>587</v>
      </c>
      <c r="I140" s="77" t="s">
        <v>265</v>
      </c>
      <c r="J140" s="65"/>
    </row>
    <row r="141" s="13" customFormat="1" spans="2:10">
      <c r="B141" s="60">
        <v>133</v>
      </c>
      <c r="C141" s="65" t="s">
        <v>579</v>
      </c>
      <c r="D141" s="65" t="s">
        <v>585</v>
      </c>
      <c r="E141" s="65" t="s">
        <v>586</v>
      </c>
      <c r="F141" s="65">
        <v>1520</v>
      </c>
      <c r="G141" s="65"/>
      <c r="H141" s="65" t="s">
        <v>588</v>
      </c>
      <c r="I141" s="77" t="s">
        <v>265</v>
      </c>
      <c r="J141" s="65"/>
    </row>
    <row r="142" s="13" customFormat="1" ht="27" spans="2:10">
      <c r="B142" s="61">
        <v>134</v>
      </c>
      <c r="C142" s="65" t="s">
        <v>589</v>
      </c>
      <c r="D142" s="65" t="s">
        <v>590</v>
      </c>
      <c r="E142" s="64" t="s">
        <v>591</v>
      </c>
      <c r="F142" s="65">
        <v>1760</v>
      </c>
      <c r="G142" s="65"/>
      <c r="H142" s="65" t="s">
        <v>592</v>
      </c>
      <c r="I142" s="77" t="s">
        <v>265</v>
      </c>
      <c r="J142" s="65"/>
    </row>
    <row r="143" s="13" customFormat="1" ht="27" spans="2:10">
      <c r="B143" s="60">
        <v>135</v>
      </c>
      <c r="C143" s="65" t="s">
        <v>593</v>
      </c>
      <c r="D143" s="65" t="s">
        <v>590</v>
      </c>
      <c r="E143" s="64" t="s">
        <v>591</v>
      </c>
      <c r="F143" s="65">
        <v>1760</v>
      </c>
      <c r="G143" s="65"/>
      <c r="H143" s="65" t="s">
        <v>594</v>
      </c>
      <c r="I143" s="77" t="s">
        <v>265</v>
      </c>
      <c r="J143" s="65"/>
    </row>
    <row r="144" s="13" customFormat="1" spans="2:10">
      <c r="B144" s="61">
        <v>136</v>
      </c>
      <c r="C144" s="65" t="s">
        <v>595</v>
      </c>
      <c r="D144" s="65" t="s">
        <v>596</v>
      </c>
      <c r="E144" s="65" t="s">
        <v>338</v>
      </c>
      <c r="F144" s="65">
        <v>920</v>
      </c>
      <c r="G144" s="65"/>
      <c r="H144" s="65" t="s">
        <v>597</v>
      </c>
      <c r="I144" s="77" t="s">
        <v>265</v>
      </c>
      <c r="J144" s="65"/>
    </row>
    <row r="145" s="13" customFormat="1" spans="2:10">
      <c r="B145" s="60">
        <v>137</v>
      </c>
      <c r="C145" s="65" t="s">
        <v>598</v>
      </c>
      <c r="D145" s="65" t="s">
        <v>596</v>
      </c>
      <c r="E145" s="65" t="s">
        <v>338</v>
      </c>
      <c r="F145" s="65">
        <v>920</v>
      </c>
      <c r="G145" s="65"/>
      <c r="H145" s="65" t="s">
        <v>599</v>
      </c>
      <c r="I145" s="77" t="s">
        <v>265</v>
      </c>
      <c r="J145" s="65"/>
    </row>
    <row r="146" s="13" customFormat="1" spans="2:10">
      <c r="B146" s="61">
        <v>138</v>
      </c>
      <c r="C146" s="65" t="s">
        <v>600</v>
      </c>
      <c r="D146" s="65" t="s">
        <v>601</v>
      </c>
      <c r="E146" s="65" t="s">
        <v>602</v>
      </c>
      <c r="F146" s="65">
        <v>780</v>
      </c>
      <c r="G146" s="65"/>
      <c r="H146" s="65" t="s">
        <v>603</v>
      </c>
      <c r="I146" s="77" t="s">
        <v>265</v>
      </c>
      <c r="J146" s="65"/>
    </row>
    <row r="147" s="13" customFormat="1" spans="2:10">
      <c r="B147" s="60">
        <v>139</v>
      </c>
      <c r="C147" s="65" t="s">
        <v>604</v>
      </c>
      <c r="D147" s="65" t="s">
        <v>601</v>
      </c>
      <c r="E147" s="65" t="s">
        <v>602</v>
      </c>
      <c r="F147" s="65">
        <v>780</v>
      </c>
      <c r="G147" s="65"/>
      <c r="H147" s="65" t="s">
        <v>605</v>
      </c>
      <c r="I147" s="77" t="s">
        <v>265</v>
      </c>
      <c r="J147" s="65"/>
    </row>
    <row r="148" s="13" customFormat="1" spans="2:10">
      <c r="B148" s="61">
        <v>140</v>
      </c>
      <c r="C148" s="65" t="s">
        <v>606</v>
      </c>
      <c r="D148" s="65" t="s">
        <v>607</v>
      </c>
      <c r="E148" s="65" t="s">
        <v>608</v>
      </c>
      <c r="F148" s="65">
        <v>810</v>
      </c>
      <c r="G148" s="65"/>
      <c r="H148" s="65" t="s">
        <v>609</v>
      </c>
      <c r="I148" s="77" t="s">
        <v>265</v>
      </c>
      <c r="J148" s="65"/>
    </row>
    <row r="149" s="13" customFormat="1" spans="2:10">
      <c r="B149" s="60">
        <v>141</v>
      </c>
      <c r="C149" s="65" t="s">
        <v>610</v>
      </c>
      <c r="D149" s="65" t="s">
        <v>611</v>
      </c>
      <c r="E149" s="65" t="s">
        <v>612</v>
      </c>
      <c r="F149" s="65">
        <v>1150</v>
      </c>
      <c r="G149" s="65"/>
      <c r="H149" s="65" t="s">
        <v>613</v>
      </c>
      <c r="I149" s="77" t="s">
        <v>265</v>
      </c>
      <c r="J149" s="65"/>
    </row>
    <row r="150" s="13" customFormat="1" spans="2:10">
      <c r="B150" s="61">
        <v>142</v>
      </c>
      <c r="C150" s="65" t="s">
        <v>614</v>
      </c>
      <c r="D150" s="65" t="s">
        <v>611</v>
      </c>
      <c r="E150" s="65" t="s">
        <v>612</v>
      </c>
      <c r="F150" s="65">
        <v>1150</v>
      </c>
      <c r="G150" s="65"/>
      <c r="H150" s="65" t="s">
        <v>615</v>
      </c>
      <c r="I150" s="77" t="s">
        <v>265</v>
      </c>
      <c r="J150" s="65"/>
    </row>
    <row r="151" s="13" customFormat="1" spans="2:10">
      <c r="B151" s="60">
        <v>143</v>
      </c>
      <c r="C151" s="65" t="s">
        <v>616</v>
      </c>
      <c r="D151" s="65" t="s">
        <v>617</v>
      </c>
      <c r="E151" s="65" t="s">
        <v>618</v>
      </c>
      <c r="F151" s="65">
        <v>940</v>
      </c>
      <c r="G151" s="65"/>
      <c r="H151" s="65" t="s">
        <v>619</v>
      </c>
      <c r="I151" s="77" t="s">
        <v>265</v>
      </c>
      <c r="J151" s="65"/>
    </row>
    <row r="152" s="13" customFormat="1" spans="2:10">
      <c r="B152" s="61">
        <v>144</v>
      </c>
      <c r="C152" s="65" t="s">
        <v>620</v>
      </c>
      <c r="D152" s="65" t="s">
        <v>617</v>
      </c>
      <c r="E152" s="65" t="s">
        <v>618</v>
      </c>
      <c r="F152" s="65">
        <v>940</v>
      </c>
      <c r="G152" s="65"/>
      <c r="H152" s="65" t="s">
        <v>621</v>
      </c>
      <c r="I152" s="77" t="s">
        <v>265</v>
      </c>
      <c r="J152" s="65"/>
    </row>
    <row r="153" s="13" customFormat="1" spans="2:10">
      <c r="B153" s="60">
        <v>145</v>
      </c>
      <c r="C153" s="65" t="s">
        <v>622</v>
      </c>
      <c r="D153" s="65" t="s">
        <v>623</v>
      </c>
      <c r="E153" s="65" t="s">
        <v>624</v>
      </c>
      <c r="F153" s="65">
        <v>1100</v>
      </c>
      <c r="G153" s="65"/>
      <c r="H153" s="65" t="s">
        <v>625</v>
      </c>
      <c r="I153" s="77" t="s">
        <v>265</v>
      </c>
      <c r="J153" s="65"/>
    </row>
    <row r="154" s="13" customFormat="1" spans="2:10">
      <c r="B154" s="61">
        <v>146</v>
      </c>
      <c r="C154" s="65" t="s">
        <v>626</v>
      </c>
      <c r="D154" s="65" t="s">
        <v>623</v>
      </c>
      <c r="E154" s="65" t="s">
        <v>624</v>
      </c>
      <c r="F154" s="65">
        <v>1100</v>
      </c>
      <c r="G154" s="65"/>
      <c r="H154" s="65" t="s">
        <v>627</v>
      </c>
      <c r="I154" s="77" t="s">
        <v>265</v>
      </c>
      <c r="J154" s="65"/>
    </row>
    <row r="155" s="13" customFormat="1" spans="2:10">
      <c r="B155" s="60">
        <v>147</v>
      </c>
      <c r="C155" s="66" t="s">
        <v>434</v>
      </c>
      <c r="D155" s="66" t="s">
        <v>628</v>
      </c>
      <c r="E155" s="66" t="s">
        <v>629</v>
      </c>
      <c r="F155" s="66">
        <v>0</v>
      </c>
      <c r="G155" s="66">
        <v>1017</v>
      </c>
      <c r="H155" s="66" t="s">
        <v>630</v>
      </c>
      <c r="I155" s="78" t="s">
        <v>265</v>
      </c>
      <c r="J155" s="66"/>
    </row>
    <row r="156" s="13" customFormat="1" spans="2:10">
      <c r="B156" s="61">
        <v>148</v>
      </c>
      <c r="C156" s="66" t="s">
        <v>438</v>
      </c>
      <c r="D156" s="66" t="s">
        <v>628</v>
      </c>
      <c r="E156" s="66" t="s">
        <v>629</v>
      </c>
      <c r="F156" s="66">
        <v>0</v>
      </c>
      <c r="G156" s="66">
        <v>1017</v>
      </c>
      <c r="H156" s="66" t="s">
        <v>631</v>
      </c>
      <c r="I156" s="78" t="s">
        <v>265</v>
      </c>
      <c r="J156" s="66"/>
    </row>
    <row r="157" s="13" customFormat="1" spans="2:10">
      <c r="B157" s="60">
        <v>149</v>
      </c>
      <c r="C157" s="65" t="s">
        <v>632</v>
      </c>
      <c r="D157" s="65" t="s">
        <v>633</v>
      </c>
      <c r="E157" s="65" t="s">
        <v>634</v>
      </c>
      <c r="F157" s="65">
        <v>1070</v>
      </c>
      <c r="G157" s="65"/>
      <c r="H157" s="65" t="s">
        <v>635</v>
      </c>
      <c r="I157" s="77" t="s">
        <v>265</v>
      </c>
      <c r="J157" s="65"/>
    </row>
    <row r="158" s="13" customFormat="1" spans="2:10">
      <c r="B158" s="61">
        <v>150</v>
      </c>
      <c r="C158" s="65" t="s">
        <v>636</v>
      </c>
      <c r="D158" s="65" t="s">
        <v>637</v>
      </c>
      <c r="E158" s="65" t="s">
        <v>638</v>
      </c>
      <c r="F158" s="65">
        <v>920</v>
      </c>
      <c r="G158" s="65"/>
      <c r="H158" s="65" t="s">
        <v>639</v>
      </c>
      <c r="I158" s="77" t="s">
        <v>265</v>
      </c>
      <c r="J158" s="65"/>
    </row>
    <row r="159" s="13" customFormat="1" spans="2:10">
      <c r="B159" s="60">
        <v>151</v>
      </c>
      <c r="C159" s="66" t="s">
        <v>636</v>
      </c>
      <c r="D159" s="66" t="s">
        <v>640</v>
      </c>
      <c r="E159" s="66" t="s">
        <v>641</v>
      </c>
      <c r="F159" s="66">
        <v>0</v>
      </c>
      <c r="G159" s="66">
        <v>848</v>
      </c>
      <c r="H159" s="66" t="s">
        <v>642</v>
      </c>
      <c r="I159" s="78" t="s">
        <v>265</v>
      </c>
      <c r="J159" s="66"/>
    </row>
    <row r="160" s="13" customFormat="1" spans="2:10">
      <c r="B160" s="61">
        <v>152</v>
      </c>
      <c r="C160" s="65" t="s">
        <v>643</v>
      </c>
      <c r="D160" s="65" t="s">
        <v>644</v>
      </c>
      <c r="E160" s="65" t="s">
        <v>645</v>
      </c>
      <c r="F160" s="65">
        <v>990</v>
      </c>
      <c r="G160" s="65"/>
      <c r="H160" s="65" t="s">
        <v>646</v>
      </c>
      <c r="I160" s="77" t="s">
        <v>265</v>
      </c>
      <c r="J160" s="65"/>
    </row>
    <row r="161" s="13" customFormat="1" spans="2:10">
      <c r="B161" s="60">
        <v>153</v>
      </c>
      <c r="C161" s="65" t="s">
        <v>647</v>
      </c>
      <c r="D161" s="65" t="s">
        <v>644</v>
      </c>
      <c r="E161" s="65" t="s">
        <v>645</v>
      </c>
      <c r="F161" s="65">
        <v>990</v>
      </c>
      <c r="G161" s="65"/>
      <c r="H161" s="65" t="s">
        <v>648</v>
      </c>
      <c r="I161" s="77" t="s">
        <v>265</v>
      </c>
      <c r="J161" s="65"/>
    </row>
    <row r="162" s="13" customFormat="1" spans="2:10">
      <c r="B162" s="61">
        <v>154</v>
      </c>
      <c r="C162" s="65" t="s">
        <v>643</v>
      </c>
      <c r="D162" s="65" t="s">
        <v>649</v>
      </c>
      <c r="E162" s="65" t="s">
        <v>650</v>
      </c>
      <c r="F162" s="65">
        <v>1370</v>
      </c>
      <c r="G162" s="65"/>
      <c r="H162" s="65" t="s">
        <v>651</v>
      </c>
      <c r="I162" s="77" t="s">
        <v>265</v>
      </c>
      <c r="J162" s="65"/>
    </row>
    <row r="163" s="13" customFormat="1" spans="2:10">
      <c r="B163" s="60">
        <v>155</v>
      </c>
      <c r="C163" s="65" t="s">
        <v>647</v>
      </c>
      <c r="D163" s="65" t="s">
        <v>649</v>
      </c>
      <c r="E163" s="65" t="s">
        <v>650</v>
      </c>
      <c r="F163" s="65">
        <v>1370</v>
      </c>
      <c r="G163" s="65"/>
      <c r="H163" s="65" t="s">
        <v>652</v>
      </c>
      <c r="I163" s="77" t="s">
        <v>265</v>
      </c>
      <c r="J163" s="65"/>
    </row>
    <row r="164" s="13" customFormat="1" spans="2:10">
      <c r="B164" s="61">
        <v>156</v>
      </c>
      <c r="C164" s="65" t="s">
        <v>653</v>
      </c>
      <c r="D164" s="65" t="s">
        <v>654</v>
      </c>
      <c r="E164" s="65" t="s">
        <v>655</v>
      </c>
      <c r="F164" s="65">
        <v>1150</v>
      </c>
      <c r="G164" s="65"/>
      <c r="H164" s="65" t="s">
        <v>656</v>
      </c>
      <c r="I164" s="77" t="s">
        <v>265</v>
      </c>
      <c r="J164" s="65"/>
    </row>
    <row r="165" s="13" customFormat="1" spans="2:10">
      <c r="B165" s="60">
        <v>157</v>
      </c>
      <c r="C165" s="65" t="s">
        <v>657</v>
      </c>
      <c r="D165" s="65" t="s">
        <v>658</v>
      </c>
      <c r="E165" s="65" t="s">
        <v>659</v>
      </c>
      <c r="F165" s="65">
        <v>920</v>
      </c>
      <c r="G165" s="65"/>
      <c r="H165" s="65" t="s">
        <v>660</v>
      </c>
      <c r="I165" s="77" t="s">
        <v>265</v>
      </c>
      <c r="J165" s="65"/>
    </row>
    <row r="166" s="13" customFormat="1" spans="2:10">
      <c r="B166" s="61">
        <v>158</v>
      </c>
      <c r="C166" s="65" t="s">
        <v>657</v>
      </c>
      <c r="D166" s="65" t="s">
        <v>661</v>
      </c>
      <c r="E166" s="65" t="s">
        <v>662</v>
      </c>
      <c r="F166" s="65">
        <v>970</v>
      </c>
      <c r="G166" s="65"/>
      <c r="H166" s="65" t="s">
        <v>663</v>
      </c>
      <c r="I166" s="77" t="s">
        <v>265</v>
      </c>
      <c r="J166" s="65"/>
    </row>
    <row r="167" s="13" customFormat="1" spans="2:10">
      <c r="B167" s="60">
        <v>159</v>
      </c>
      <c r="C167" s="66" t="s">
        <v>664</v>
      </c>
      <c r="D167" s="66" t="s">
        <v>665</v>
      </c>
      <c r="E167" s="66" t="s">
        <v>666</v>
      </c>
      <c r="F167" s="66">
        <v>0</v>
      </c>
      <c r="G167" s="66">
        <v>850</v>
      </c>
      <c r="H167" s="66" t="s">
        <v>667</v>
      </c>
      <c r="I167" s="78" t="s">
        <v>265</v>
      </c>
      <c r="J167" s="66"/>
    </row>
    <row r="168" s="13" customFormat="1" spans="2:10">
      <c r="B168" s="61">
        <v>160</v>
      </c>
      <c r="C168" s="65" t="s">
        <v>664</v>
      </c>
      <c r="D168" s="65" t="s">
        <v>668</v>
      </c>
      <c r="E168" s="65" t="s">
        <v>669</v>
      </c>
      <c r="F168" s="65">
        <v>1130</v>
      </c>
      <c r="G168" s="65"/>
      <c r="H168" s="65" t="s">
        <v>670</v>
      </c>
      <c r="I168" s="77" t="s">
        <v>265</v>
      </c>
      <c r="J168" s="65"/>
    </row>
    <row r="169" s="13" customFormat="1" spans="2:10">
      <c r="B169" s="61"/>
      <c r="C169" s="65" t="s">
        <v>671</v>
      </c>
      <c r="D169" s="65" t="s">
        <v>672</v>
      </c>
      <c r="E169" s="65" t="s">
        <v>673</v>
      </c>
      <c r="F169" s="65">
        <v>1160</v>
      </c>
      <c r="G169" s="65"/>
      <c r="H169" s="65" t="s">
        <v>674</v>
      </c>
      <c r="I169" s="77"/>
      <c r="J169" s="65"/>
    </row>
    <row r="170" s="13" customFormat="1" spans="2:10">
      <c r="B170" s="60">
        <v>161</v>
      </c>
      <c r="C170" s="65" t="s">
        <v>671</v>
      </c>
      <c r="D170" s="65" t="s">
        <v>672</v>
      </c>
      <c r="E170" s="65" t="s">
        <v>675</v>
      </c>
      <c r="F170" s="65">
        <v>770</v>
      </c>
      <c r="G170" s="65"/>
      <c r="H170" s="65" t="s">
        <v>676</v>
      </c>
      <c r="I170" s="77" t="s">
        <v>265</v>
      </c>
      <c r="J170" s="65"/>
    </row>
    <row r="171" s="13" customFormat="1" spans="2:10">
      <c r="B171" s="61">
        <v>162</v>
      </c>
      <c r="C171" s="65" t="s">
        <v>677</v>
      </c>
      <c r="D171" s="65" t="s">
        <v>678</v>
      </c>
      <c r="E171" s="65" t="s">
        <v>679</v>
      </c>
      <c r="F171" s="65">
        <v>990</v>
      </c>
      <c r="G171" s="65"/>
      <c r="H171" s="65" t="s">
        <v>680</v>
      </c>
      <c r="I171" s="77" t="s">
        <v>265</v>
      </c>
      <c r="J171" s="65"/>
    </row>
    <row r="172" s="13" customFormat="1" spans="2:10">
      <c r="B172" s="60">
        <v>163</v>
      </c>
      <c r="C172" s="65" t="s">
        <v>681</v>
      </c>
      <c r="D172" s="65" t="s">
        <v>678</v>
      </c>
      <c r="E172" s="65" t="s">
        <v>679</v>
      </c>
      <c r="F172" s="65">
        <v>990</v>
      </c>
      <c r="G172" s="65"/>
      <c r="H172" s="65" t="s">
        <v>682</v>
      </c>
      <c r="I172" s="77" t="s">
        <v>265</v>
      </c>
      <c r="J172" s="65"/>
    </row>
    <row r="173" s="13" customFormat="1" spans="2:10">
      <c r="B173" s="61">
        <v>164</v>
      </c>
      <c r="C173" s="65" t="s">
        <v>683</v>
      </c>
      <c r="D173" s="65" t="s">
        <v>684</v>
      </c>
      <c r="E173" s="65" t="s">
        <v>685</v>
      </c>
      <c r="F173" s="65">
        <v>1150</v>
      </c>
      <c r="G173" s="65"/>
      <c r="H173" s="65" t="s">
        <v>686</v>
      </c>
      <c r="I173" s="77" t="s">
        <v>265</v>
      </c>
      <c r="J173" s="65"/>
    </row>
    <row r="174" s="13" customFormat="1" spans="2:10">
      <c r="B174" s="60">
        <v>165</v>
      </c>
      <c r="C174" s="65" t="s">
        <v>687</v>
      </c>
      <c r="D174" s="65" t="s">
        <v>688</v>
      </c>
      <c r="E174" s="65" t="s">
        <v>689</v>
      </c>
      <c r="F174" s="65">
        <v>870</v>
      </c>
      <c r="G174" s="65"/>
      <c r="H174" s="65" t="s">
        <v>690</v>
      </c>
      <c r="I174" s="77" t="s">
        <v>265</v>
      </c>
      <c r="J174" s="65"/>
    </row>
    <row r="175" s="13" customFormat="1" spans="2:10">
      <c r="B175" s="61">
        <v>166</v>
      </c>
      <c r="C175" s="65" t="s">
        <v>691</v>
      </c>
      <c r="D175" s="65" t="s">
        <v>688</v>
      </c>
      <c r="E175" s="65" t="s">
        <v>689</v>
      </c>
      <c r="F175" s="65">
        <v>870</v>
      </c>
      <c r="G175" s="65"/>
      <c r="H175" s="65" t="s">
        <v>692</v>
      </c>
      <c r="I175" s="77" t="s">
        <v>265</v>
      </c>
      <c r="J175" s="65"/>
    </row>
    <row r="176" s="13" customFormat="1" spans="2:10">
      <c r="B176" s="60">
        <v>167</v>
      </c>
      <c r="C176" s="65" t="s">
        <v>687</v>
      </c>
      <c r="D176" s="65" t="s">
        <v>693</v>
      </c>
      <c r="E176" s="65" t="s">
        <v>694</v>
      </c>
      <c r="F176" s="65">
        <v>860</v>
      </c>
      <c r="G176" s="65"/>
      <c r="H176" s="65" t="s">
        <v>695</v>
      </c>
      <c r="I176" s="77" t="s">
        <v>265</v>
      </c>
      <c r="J176" s="65"/>
    </row>
    <row r="177" s="13" customFormat="1" spans="2:10">
      <c r="B177" s="61">
        <v>168</v>
      </c>
      <c r="C177" s="65" t="s">
        <v>691</v>
      </c>
      <c r="D177" s="65" t="s">
        <v>693</v>
      </c>
      <c r="E177" s="65" t="s">
        <v>694</v>
      </c>
      <c r="F177" s="65">
        <v>860</v>
      </c>
      <c r="G177" s="65"/>
      <c r="H177" s="65" t="s">
        <v>696</v>
      </c>
      <c r="I177" s="77" t="s">
        <v>265</v>
      </c>
      <c r="J177" s="65"/>
    </row>
    <row r="178" s="13" customFormat="1" spans="2:10">
      <c r="B178" s="60">
        <v>169</v>
      </c>
      <c r="C178" s="65" t="s">
        <v>687</v>
      </c>
      <c r="D178" s="65" t="s">
        <v>693</v>
      </c>
      <c r="E178" s="65" t="s">
        <v>697</v>
      </c>
      <c r="F178" s="65">
        <v>398</v>
      </c>
      <c r="G178" s="65"/>
      <c r="H178" s="65" t="s">
        <v>698</v>
      </c>
      <c r="I178" s="77" t="s">
        <v>265</v>
      </c>
      <c r="J178" s="65"/>
    </row>
    <row r="179" s="13" customFormat="1" spans="2:9">
      <c r="B179" s="61">
        <v>170</v>
      </c>
      <c r="C179" s="65" t="s">
        <v>691</v>
      </c>
      <c r="D179" s="65" t="s">
        <v>693</v>
      </c>
      <c r="E179" s="65" t="s">
        <v>697</v>
      </c>
      <c r="F179" s="65">
        <v>398</v>
      </c>
      <c r="H179" s="65" t="s">
        <v>699</v>
      </c>
      <c r="I179" s="77" t="s">
        <v>265</v>
      </c>
    </row>
    <row r="180" s="13" customFormat="1" ht="27" spans="2:10">
      <c r="B180" s="60">
        <v>171</v>
      </c>
      <c r="C180" s="65" t="s">
        <v>700</v>
      </c>
      <c r="D180" s="65" t="s">
        <v>701</v>
      </c>
      <c r="E180" s="64" t="s">
        <v>702</v>
      </c>
      <c r="F180" s="65">
        <v>700</v>
      </c>
      <c r="G180" s="65"/>
      <c r="H180" s="65" t="s">
        <v>703</v>
      </c>
      <c r="I180" s="77" t="s">
        <v>265</v>
      </c>
      <c r="J180" s="65"/>
    </row>
    <row r="181" s="13" customFormat="1" spans="2:10">
      <c r="B181" s="61">
        <v>172</v>
      </c>
      <c r="C181" s="65" t="s">
        <v>700</v>
      </c>
      <c r="D181" s="65" t="s">
        <v>704</v>
      </c>
      <c r="E181" s="65" t="s">
        <v>705</v>
      </c>
      <c r="F181" s="65">
        <v>610</v>
      </c>
      <c r="G181" s="65"/>
      <c r="H181" s="65" t="s">
        <v>706</v>
      </c>
      <c r="I181" s="77" t="s">
        <v>265</v>
      </c>
      <c r="J181" s="65"/>
    </row>
    <row r="182" s="13" customFormat="1" spans="2:10">
      <c r="B182" s="60">
        <v>173</v>
      </c>
      <c r="C182" s="65" t="s">
        <v>700</v>
      </c>
      <c r="D182" s="65" t="s">
        <v>707</v>
      </c>
      <c r="E182" s="65" t="s">
        <v>708</v>
      </c>
      <c r="F182" s="65">
        <v>570</v>
      </c>
      <c r="G182" s="65"/>
      <c r="H182" s="65" t="s">
        <v>709</v>
      </c>
      <c r="I182" s="77" t="s">
        <v>265</v>
      </c>
      <c r="J182" s="65"/>
    </row>
    <row r="183" s="13" customFormat="1" spans="2:10">
      <c r="B183" s="61">
        <v>174</v>
      </c>
      <c r="C183" s="65" t="s">
        <v>710</v>
      </c>
      <c r="D183" s="65" t="s">
        <v>711</v>
      </c>
      <c r="E183" s="65" t="s">
        <v>712</v>
      </c>
      <c r="F183" s="65">
        <v>920</v>
      </c>
      <c r="G183" s="65"/>
      <c r="H183" s="65" t="s">
        <v>713</v>
      </c>
      <c r="I183" s="77" t="s">
        <v>265</v>
      </c>
      <c r="J183" s="65"/>
    </row>
    <row r="184" s="13" customFormat="1" spans="2:10">
      <c r="B184" s="60">
        <v>175</v>
      </c>
      <c r="C184" s="65" t="s">
        <v>714</v>
      </c>
      <c r="D184" s="65" t="s">
        <v>711</v>
      </c>
      <c r="E184" s="65" t="s">
        <v>712</v>
      </c>
      <c r="F184" s="65">
        <v>920</v>
      </c>
      <c r="G184" s="65"/>
      <c r="H184" s="65" t="s">
        <v>715</v>
      </c>
      <c r="I184" s="77" t="s">
        <v>265</v>
      </c>
      <c r="J184" s="65"/>
    </row>
    <row r="185" s="13" customFormat="1" spans="2:10">
      <c r="B185" s="61">
        <v>176</v>
      </c>
      <c r="C185" s="65" t="s">
        <v>716</v>
      </c>
      <c r="D185" s="65" t="s">
        <v>711</v>
      </c>
      <c r="E185" s="65" t="s">
        <v>712</v>
      </c>
      <c r="F185" s="65">
        <v>920</v>
      </c>
      <c r="G185" s="65"/>
      <c r="H185" s="65" t="s">
        <v>717</v>
      </c>
      <c r="I185" s="77" t="s">
        <v>265</v>
      </c>
      <c r="J185" s="65"/>
    </row>
    <row r="186" s="13" customFormat="1" spans="2:10">
      <c r="B186" s="60">
        <v>177</v>
      </c>
      <c r="C186" s="65" t="s">
        <v>718</v>
      </c>
      <c r="D186" s="65" t="s">
        <v>711</v>
      </c>
      <c r="E186" s="65" t="s">
        <v>712</v>
      </c>
      <c r="F186" s="65">
        <v>920</v>
      </c>
      <c r="G186" s="65"/>
      <c r="H186" s="65" t="s">
        <v>719</v>
      </c>
      <c r="I186" s="77" t="s">
        <v>265</v>
      </c>
      <c r="J186" s="65"/>
    </row>
    <row r="187" s="13" customFormat="1" spans="2:10">
      <c r="B187" s="61">
        <v>178</v>
      </c>
      <c r="C187" s="65" t="s">
        <v>710</v>
      </c>
      <c r="D187" s="65" t="s">
        <v>720</v>
      </c>
      <c r="E187" s="65" t="s">
        <v>721</v>
      </c>
      <c r="F187" s="65">
        <v>1120</v>
      </c>
      <c r="G187" s="65"/>
      <c r="H187" s="65" t="s">
        <v>722</v>
      </c>
      <c r="I187" s="77" t="s">
        <v>265</v>
      </c>
      <c r="J187" s="65"/>
    </row>
    <row r="188" s="13" customFormat="1" spans="2:10">
      <c r="B188" s="60">
        <v>179</v>
      </c>
      <c r="C188" s="65" t="s">
        <v>714</v>
      </c>
      <c r="D188" s="65" t="s">
        <v>720</v>
      </c>
      <c r="E188" s="65" t="s">
        <v>721</v>
      </c>
      <c r="F188" s="65">
        <v>1120</v>
      </c>
      <c r="G188" s="65"/>
      <c r="H188" s="65" t="s">
        <v>723</v>
      </c>
      <c r="I188" s="77" t="s">
        <v>265</v>
      </c>
      <c r="J188" s="65"/>
    </row>
    <row r="189" s="13" customFormat="1" spans="2:10">
      <c r="B189" s="61">
        <v>180</v>
      </c>
      <c r="C189" s="65" t="s">
        <v>716</v>
      </c>
      <c r="D189" s="65" t="s">
        <v>720</v>
      </c>
      <c r="E189" s="65" t="s">
        <v>721</v>
      </c>
      <c r="F189" s="65">
        <v>1120</v>
      </c>
      <c r="G189" s="65"/>
      <c r="H189" s="65" t="s">
        <v>724</v>
      </c>
      <c r="I189" s="77" t="s">
        <v>265</v>
      </c>
      <c r="J189" s="65"/>
    </row>
    <row r="190" s="13" customFormat="1" spans="2:10">
      <c r="B190" s="60">
        <v>181</v>
      </c>
      <c r="C190" s="65" t="s">
        <v>718</v>
      </c>
      <c r="D190" s="65" t="s">
        <v>720</v>
      </c>
      <c r="E190" s="65" t="s">
        <v>721</v>
      </c>
      <c r="F190" s="65">
        <v>1120</v>
      </c>
      <c r="G190" s="65"/>
      <c r="H190" s="65" t="s">
        <v>725</v>
      </c>
      <c r="I190" s="77" t="s">
        <v>265</v>
      </c>
      <c r="J190" s="65"/>
    </row>
    <row r="191" s="13" customFormat="1" spans="2:10">
      <c r="B191" s="61">
        <v>182</v>
      </c>
      <c r="C191" s="65" t="s">
        <v>726</v>
      </c>
      <c r="D191" s="65" t="s">
        <v>727</v>
      </c>
      <c r="E191" s="65" t="s">
        <v>728</v>
      </c>
      <c r="F191" s="65">
        <v>650</v>
      </c>
      <c r="G191" s="65"/>
      <c r="H191" s="65" t="s">
        <v>729</v>
      </c>
      <c r="I191" s="77" t="s">
        <v>265</v>
      </c>
      <c r="J191" s="65"/>
    </row>
    <row r="192" s="13" customFormat="1" spans="2:10">
      <c r="B192" s="60">
        <v>183</v>
      </c>
      <c r="C192" s="65" t="s">
        <v>730</v>
      </c>
      <c r="D192" s="65" t="s">
        <v>727</v>
      </c>
      <c r="E192" s="65" t="s">
        <v>728</v>
      </c>
      <c r="F192" s="65">
        <v>650</v>
      </c>
      <c r="G192" s="65"/>
      <c r="H192" s="65" t="s">
        <v>731</v>
      </c>
      <c r="I192" s="77" t="s">
        <v>265</v>
      </c>
      <c r="J192" s="65"/>
    </row>
    <row r="193" s="13" customFormat="1" spans="2:10">
      <c r="B193" s="61">
        <v>184</v>
      </c>
      <c r="C193" s="65" t="s">
        <v>732</v>
      </c>
      <c r="D193" s="65" t="s">
        <v>733</v>
      </c>
      <c r="E193" s="65" t="s">
        <v>734</v>
      </c>
      <c r="F193" s="65">
        <v>1460</v>
      </c>
      <c r="G193" s="65"/>
      <c r="H193" s="65" t="s">
        <v>735</v>
      </c>
      <c r="I193" s="77" t="s">
        <v>265</v>
      </c>
      <c r="J193" s="65"/>
    </row>
    <row r="194" s="13" customFormat="1" spans="2:10">
      <c r="B194" s="60">
        <v>185</v>
      </c>
      <c r="C194" s="65" t="s">
        <v>732</v>
      </c>
      <c r="D194" s="65" t="s">
        <v>736</v>
      </c>
      <c r="E194" s="65" t="s">
        <v>737</v>
      </c>
      <c r="F194" s="65">
        <v>780</v>
      </c>
      <c r="G194" s="65"/>
      <c r="H194" s="66" t="s">
        <v>738</v>
      </c>
      <c r="I194" s="77" t="s">
        <v>265</v>
      </c>
      <c r="J194" s="65"/>
    </row>
    <row r="195" s="13" customFormat="1" spans="2:10">
      <c r="B195" s="61">
        <v>186</v>
      </c>
      <c r="C195" s="65" t="s">
        <v>739</v>
      </c>
      <c r="D195" s="65" t="s">
        <v>740</v>
      </c>
      <c r="E195" s="65" t="s">
        <v>741</v>
      </c>
      <c r="F195" s="65">
        <v>600</v>
      </c>
      <c r="G195" s="65"/>
      <c r="H195" s="65" t="s">
        <v>742</v>
      </c>
      <c r="I195" s="77" t="s">
        <v>265</v>
      </c>
      <c r="J195" s="65"/>
    </row>
    <row r="196" s="13" customFormat="1" spans="2:10">
      <c r="B196" s="60">
        <v>187</v>
      </c>
      <c r="C196" s="65" t="s">
        <v>739</v>
      </c>
      <c r="D196" s="65" t="s">
        <v>743</v>
      </c>
      <c r="E196" s="65" t="s">
        <v>744</v>
      </c>
      <c r="F196" s="65">
        <v>530</v>
      </c>
      <c r="G196" s="65"/>
      <c r="H196" s="65" t="s">
        <v>745</v>
      </c>
      <c r="I196" s="77" t="s">
        <v>265</v>
      </c>
      <c r="J196" s="65"/>
    </row>
    <row r="197" s="13" customFormat="1" spans="2:10">
      <c r="B197" s="61">
        <v>188</v>
      </c>
      <c r="C197" s="65" t="s">
        <v>746</v>
      </c>
      <c r="D197" s="65" t="s">
        <v>747</v>
      </c>
      <c r="E197" s="65" t="s">
        <v>748</v>
      </c>
      <c r="F197" s="65">
        <v>1050</v>
      </c>
      <c r="G197" s="65"/>
      <c r="H197" s="65" t="s">
        <v>749</v>
      </c>
      <c r="I197" s="77" t="s">
        <v>265</v>
      </c>
      <c r="J197" s="65"/>
    </row>
    <row r="198" s="13" customFormat="1" spans="2:10">
      <c r="B198" s="60">
        <v>189</v>
      </c>
      <c r="C198" s="65" t="s">
        <v>750</v>
      </c>
      <c r="D198" s="65" t="s">
        <v>751</v>
      </c>
      <c r="E198" s="65" t="s">
        <v>752</v>
      </c>
      <c r="F198" s="65">
        <v>980</v>
      </c>
      <c r="G198" s="65"/>
      <c r="H198" s="65" t="s">
        <v>753</v>
      </c>
      <c r="I198" s="77" t="s">
        <v>265</v>
      </c>
      <c r="J198" s="65"/>
    </row>
    <row r="199" s="13" customFormat="1" spans="2:10">
      <c r="B199" s="61">
        <v>190</v>
      </c>
      <c r="C199" s="65" t="s">
        <v>754</v>
      </c>
      <c r="D199" s="65" t="s">
        <v>751</v>
      </c>
      <c r="E199" s="65" t="s">
        <v>752</v>
      </c>
      <c r="F199" s="65">
        <v>980</v>
      </c>
      <c r="G199" s="65"/>
      <c r="H199" s="65" t="s">
        <v>755</v>
      </c>
      <c r="I199" s="77" t="s">
        <v>265</v>
      </c>
      <c r="J199" s="65"/>
    </row>
    <row r="200" s="13" customFormat="1" spans="2:10">
      <c r="B200" s="60">
        <v>191</v>
      </c>
      <c r="C200" s="65" t="s">
        <v>750</v>
      </c>
      <c r="D200" s="65" t="s">
        <v>756</v>
      </c>
      <c r="E200" s="65" t="s">
        <v>757</v>
      </c>
      <c r="F200" s="65">
        <v>970</v>
      </c>
      <c r="G200" s="65"/>
      <c r="H200" s="65" t="s">
        <v>758</v>
      </c>
      <c r="I200" s="77" t="s">
        <v>265</v>
      </c>
      <c r="J200" s="65"/>
    </row>
    <row r="201" s="13" customFormat="1" spans="2:10">
      <c r="B201" s="61">
        <v>192</v>
      </c>
      <c r="C201" s="65" t="s">
        <v>754</v>
      </c>
      <c r="D201" s="65" t="s">
        <v>756</v>
      </c>
      <c r="E201" s="65" t="s">
        <v>757</v>
      </c>
      <c r="F201" s="65">
        <v>970</v>
      </c>
      <c r="G201" s="65"/>
      <c r="H201" s="65" t="s">
        <v>759</v>
      </c>
      <c r="I201" s="77" t="s">
        <v>265</v>
      </c>
      <c r="J201" s="65"/>
    </row>
    <row r="202" s="13" customFormat="1" spans="2:10">
      <c r="B202" s="60">
        <v>193</v>
      </c>
      <c r="C202" s="65" t="s">
        <v>760</v>
      </c>
      <c r="D202" s="65" t="s">
        <v>761</v>
      </c>
      <c r="E202" s="65" t="s">
        <v>762</v>
      </c>
      <c r="F202" s="65">
        <v>1190</v>
      </c>
      <c r="G202" s="65"/>
      <c r="H202" s="65" t="s">
        <v>763</v>
      </c>
      <c r="I202" s="77" t="s">
        <v>265</v>
      </c>
      <c r="J202" s="65"/>
    </row>
    <row r="203" s="13" customFormat="1" spans="2:10">
      <c r="B203" s="61">
        <v>194</v>
      </c>
      <c r="C203" s="65" t="s">
        <v>764</v>
      </c>
      <c r="D203" s="65" t="s">
        <v>761</v>
      </c>
      <c r="E203" s="65" t="s">
        <v>762</v>
      </c>
      <c r="F203" s="65">
        <v>1190</v>
      </c>
      <c r="G203" s="65"/>
      <c r="H203" s="65" t="s">
        <v>765</v>
      </c>
      <c r="I203" s="77" t="s">
        <v>265</v>
      </c>
      <c r="J203" s="65"/>
    </row>
    <row r="204" s="13" customFormat="1" spans="2:10">
      <c r="B204" s="60">
        <v>195</v>
      </c>
      <c r="C204" s="65" t="s">
        <v>760</v>
      </c>
      <c r="D204" s="65" t="s">
        <v>766</v>
      </c>
      <c r="E204" s="65" t="s">
        <v>767</v>
      </c>
      <c r="F204" s="65">
        <v>1190</v>
      </c>
      <c r="G204" s="65"/>
      <c r="H204" s="81" t="s">
        <v>768</v>
      </c>
      <c r="I204" s="77" t="s">
        <v>265</v>
      </c>
      <c r="J204" s="65"/>
    </row>
    <row r="205" s="13" customFormat="1" spans="2:10">
      <c r="B205" s="61">
        <v>196</v>
      </c>
      <c r="C205" s="65" t="s">
        <v>764</v>
      </c>
      <c r="D205" s="65" t="s">
        <v>766</v>
      </c>
      <c r="E205" s="65" t="s">
        <v>767</v>
      </c>
      <c r="F205" s="65">
        <v>1190</v>
      </c>
      <c r="G205" s="65"/>
      <c r="H205" s="65" t="s">
        <v>769</v>
      </c>
      <c r="I205" s="77" t="s">
        <v>265</v>
      </c>
      <c r="J205" s="65"/>
    </row>
    <row r="206" s="13" customFormat="1" ht="27" spans="2:10">
      <c r="B206" s="60">
        <v>197</v>
      </c>
      <c r="C206" s="65" t="s">
        <v>770</v>
      </c>
      <c r="D206" s="65" t="s">
        <v>771</v>
      </c>
      <c r="E206" s="64" t="s">
        <v>772</v>
      </c>
      <c r="F206" s="65">
        <v>1540</v>
      </c>
      <c r="G206" s="65"/>
      <c r="H206" s="65" t="s">
        <v>773</v>
      </c>
      <c r="I206" s="77" t="s">
        <v>265</v>
      </c>
      <c r="J206" s="65"/>
    </row>
    <row r="207" s="13" customFormat="1" spans="2:10">
      <c r="B207" s="61">
        <v>198</v>
      </c>
      <c r="C207" s="80" t="s">
        <v>774</v>
      </c>
      <c r="D207" s="80" t="s">
        <v>775</v>
      </c>
      <c r="E207" s="80" t="s">
        <v>776</v>
      </c>
      <c r="F207" s="80">
        <v>0</v>
      </c>
      <c r="G207" s="80">
        <v>0</v>
      </c>
      <c r="H207" s="66" t="s">
        <v>777</v>
      </c>
      <c r="I207" s="78" t="s">
        <v>265</v>
      </c>
      <c r="J207" s="80"/>
    </row>
    <row r="208" s="13" customFormat="1" spans="2:10">
      <c r="B208" s="60">
        <v>199</v>
      </c>
      <c r="C208" s="65" t="s">
        <v>774</v>
      </c>
      <c r="D208" s="65" t="s">
        <v>778</v>
      </c>
      <c r="E208" s="65" t="s">
        <v>779</v>
      </c>
      <c r="F208" s="65">
        <v>1190</v>
      </c>
      <c r="G208" s="65"/>
      <c r="H208" s="65" t="s">
        <v>780</v>
      </c>
      <c r="I208" s="65"/>
      <c r="J208" s="65"/>
    </row>
    <row r="209" s="13" customFormat="1" spans="2:10">
      <c r="B209" s="61">
        <v>200</v>
      </c>
      <c r="C209" s="66" t="s">
        <v>774</v>
      </c>
      <c r="D209" s="66" t="s">
        <v>778</v>
      </c>
      <c r="E209" s="66" t="s">
        <v>781</v>
      </c>
      <c r="F209" s="66">
        <v>0</v>
      </c>
      <c r="G209" s="66">
        <v>343</v>
      </c>
      <c r="H209" s="66" t="s">
        <v>782</v>
      </c>
      <c r="I209" s="78" t="s">
        <v>265</v>
      </c>
      <c r="J209" s="66"/>
    </row>
    <row r="210" s="13" customFormat="1" spans="2:10">
      <c r="B210" s="60">
        <v>201</v>
      </c>
      <c r="C210" s="65" t="s">
        <v>783</v>
      </c>
      <c r="D210" s="65" t="s">
        <v>784</v>
      </c>
      <c r="E210" s="65" t="s">
        <v>785</v>
      </c>
      <c r="F210" s="65">
        <v>900</v>
      </c>
      <c r="G210" s="65"/>
      <c r="H210" s="65" t="s">
        <v>786</v>
      </c>
      <c r="I210" s="77" t="s">
        <v>265</v>
      </c>
      <c r="J210" s="65"/>
    </row>
    <row r="211" s="13" customFormat="1" spans="2:10">
      <c r="B211" s="61">
        <v>202</v>
      </c>
      <c r="C211" s="80" t="s">
        <v>787</v>
      </c>
      <c r="D211" s="80" t="s">
        <v>788</v>
      </c>
      <c r="E211" s="80" t="s">
        <v>789</v>
      </c>
      <c r="F211" s="80">
        <v>0</v>
      </c>
      <c r="G211" s="80">
        <v>0</v>
      </c>
      <c r="H211" s="66" t="s">
        <v>790</v>
      </c>
      <c r="I211" s="78" t="s">
        <v>265</v>
      </c>
      <c r="J211" s="80"/>
    </row>
    <row r="212" s="13" customFormat="1" spans="2:10">
      <c r="B212" s="60">
        <v>203</v>
      </c>
      <c r="C212" s="81" t="s">
        <v>787</v>
      </c>
      <c r="D212" s="81" t="s">
        <v>791</v>
      </c>
      <c r="E212" s="60" t="s">
        <v>779</v>
      </c>
      <c r="F212" s="60">
        <v>1190</v>
      </c>
      <c r="G212" s="60"/>
      <c r="H212" s="81" t="s">
        <v>792</v>
      </c>
      <c r="I212" s="77"/>
      <c r="J212" s="60"/>
    </row>
    <row r="213" s="13" customFormat="1" spans="2:10">
      <c r="B213" s="61">
        <v>204</v>
      </c>
      <c r="C213" s="66" t="s">
        <v>787</v>
      </c>
      <c r="D213" s="66" t="s">
        <v>791</v>
      </c>
      <c r="E213" s="66" t="s">
        <v>793</v>
      </c>
      <c r="F213" s="66">
        <v>0</v>
      </c>
      <c r="G213" s="66">
        <v>343</v>
      </c>
      <c r="H213" s="66" t="s">
        <v>794</v>
      </c>
      <c r="I213" s="78" t="s">
        <v>265</v>
      </c>
      <c r="J213" s="66"/>
    </row>
    <row r="214" s="13" customFormat="1" spans="2:10">
      <c r="B214" s="60">
        <v>205</v>
      </c>
      <c r="C214" s="65" t="s">
        <v>795</v>
      </c>
      <c r="D214" s="65" t="s">
        <v>796</v>
      </c>
      <c r="E214" s="65" t="s">
        <v>797</v>
      </c>
      <c r="F214" s="65">
        <v>900</v>
      </c>
      <c r="G214" s="65"/>
      <c r="H214" s="65" t="s">
        <v>798</v>
      </c>
      <c r="I214" s="77" t="s">
        <v>265</v>
      </c>
      <c r="J214" s="65"/>
    </row>
    <row r="215" s="13" customFormat="1" spans="2:10">
      <c r="B215" s="61">
        <v>206</v>
      </c>
      <c r="C215" s="65" t="s">
        <v>683</v>
      </c>
      <c r="D215" s="65" t="s">
        <v>799</v>
      </c>
      <c r="E215" s="65" t="s">
        <v>800</v>
      </c>
      <c r="F215" s="65">
        <v>620</v>
      </c>
      <c r="G215" s="65"/>
      <c r="H215" s="65" t="s">
        <v>801</v>
      </c>
      <c r="I215" s="77" t="s">
        <v>265</v>
      </c>
      <c r="J215" s="65"/>
    </row>
    <row r="216" s="13" customFormat="1" spans="2:10">
      <c r="B216" s="60">
        <v>207</v>
      </c>
      <c r="C216" s="65" t="s">
        <v>653</v>
      </c>
      <c r="D216" s="65" t="s">
        <v>799</v>
      </c>
      <c r="E216" s="65" t="s">
        <v>800</v>
      </c>
      <c r="F216" s="65">
        <v>620</v>
      </c>
      <c r="G216" s="65"/>
      <c r="H216" s="65" t="s">
        <v>802</v>
      </c>
      <c r="I216" s="77" t="s">
        <v>265</v>
      </c>
      <c r="J216" s="65"/>
    </row>
    <row r="217" s="13" customFormat="1" spans="2:10">
      <c r="B217" s="61">
        <v>208</v>
      </c>
      <c r="C217" s="65" t="s">
        <v>610</v>
      </c>
      <c r="D217" s="65" t="s">
        <v>799</v>
      </c>
      <c r="E217" s="65" t="s">
        <v>800</v>
      </c>
      <c r="F217" s="65">
        <v>620</v>
      </c>
      <c r="G217" s="65"/>
      <c r="H217" s="65" t="s">
        <v>803</v>
      </c>
      <c r="I217" s="77" t="s">
        <v>265</v>
      </c>
      <c r="J217" s="65"/>
    </row>
    <row r="218" s="13" customFormat="1" spans="2:10">
      <c r="B218" s="60">
        <v>209</v>
      </c>
      <c r="C218" s="65" t="s">
        <v>614</v>
      </c>
      <c r="D218" s="65" t="s">
        <v>799</v>
      </c>
      <c r="E218" s="65" t="s">
        <v>800</v>
      </c>
      <c r="F218" s="65">
        <v>620</v>
      </c>
      <c r="G218" s="65"/>
      <c r="H218" s="65" t="s">
        <v>804</v>
      </c>
      <c r="I218" s="77" t="s">
        <v>265</v>
      </c>
      <c r="J218" s="65"/>
    </row>
    <row r="219" s="13" customFormat="1" spans="2:10">
      <c r="B219" s="61">
        <v>210</v>
      </c>
      <c r="C219" s="65" t="s">
        <v>616</v>
      </c>
      <c r="D219" s="65" t="s">
        <v>805</v>
      </c>
      <c r="E219" s="65" t="s">
        <v>806</v>
      </c>
      <c r="F219" s="65">
        <v>1070</v>
      </c>
      <c r="G219" s="65"/>
      <c r="H219" s="66" t="s">
        <v>807</v>
      </c>
      <c r="I219" s="77" t="s">
        <v>265</v>
      </c>
      <c r="J219" s="65"/>
    </row>
    <row r="220" s="13" customFormat="1" spans="2:10">
      <c r="B220" s="60">
        <v>211</v>
      </c>
      <c r="C220" s="65" t="s">
        <v>620</v>
      </c>
      <c r="D220" s="65" t="s">
        <v>805</v>
      </c>
      <c r="E220" s="65" t="s">
        <v>806</v>
      </c>
      <c r="F220" s="65">
        <v>1070</v>
      </c>
      <c r="G220" s="65"/>
      <c r="H220" s="66" t="s">
        <v>808</v>
      </c>
      <c r="I220" s="77" t="s">
        <v>265</v>
      </c>
      <c r="J220" s="65"/>
    </row>
    <row r="221" s="13" customFormat="1" spans="2:10">
      <c r="B221" s="61">
        <v>212</v>
      </c>
      <c r="C221" s="65" t="s">
        <v>809</v>
      </c>
      <c r="D221" s="65" t="s">
        <v>810</v>
      </c>
      <c r="E221" s="65" t="s">
        <v>811</v>
      </c>
      <c r="F221" s="65">
        <v>810</v>
      </c>
      <c r="G221" s="65"/>
      <c r="H221" s="65" t="s">
        <v>812</v>
      </c>
      <c r="I221" s="77" t="s">
        <v>265</v>
      </c>
      <c r="J221" s="65"/>
    </row>
    <row r="222" s="13" customFormat="1" spans="2:10">
      <c r="B222" s="60">
        <v>213</v>
      </c>
      <c r="C222" s="65" t="s">
        <v>813</v>
      </c>
      <c r="D222" s="65" t="s">
        <v>810</v>
      </c>
      <c r="E222" s="65" t="s">
        <v>811</v>
      </c>
      <c r="F222" s="65">
        <v>810</v>
      </c>
      <c r="G222" s="65"/>
      <c r="H222" s="65" t="s">
        <v>814</v>
      </c>
      <c r="I222" s="77" t="s">
        <v>265</v>
      </c>
      <c r="J222" s="65"/>
    </row>
    <row r="223" s="13" customFormat="1" spans="2:10">
      <c r="B223" s="61">
        <v>214</v>
      </c>
      <c r="C223" s="65" t="s">
        <v>809</v>
      </c>
      <c r="D223" s="65" t="s">
        <v>815</v>
      </c>
      <c r="E223" s="65" t="s">
        <v>816</v>
      </c>
      <c r="F223" s="65">
        <v>1210</v>
      </c>
      <c r="G223" s="65"/>
      <c r="H223" s="65" t="s">
        <v>817</v>
      </c>
      <c r="I223" s="77" t="s">
        <v>265</v>
      </c>
      <c r="J223" s="65"/>
    </row>
    <row r="224" s="13" customFormat="1" spans="2:10">
      <c r="B224" s="60">
        <v>215</v>
      </c>
      <c r="C224" s="65" t="s">
        <v>813</v>
      </c>
      <c r="D224" s="65" t="s">
        <v>815</v>
      </c>
      <c r="E224" s="65" t="s">
        <v>816</v>
      </c>
      <c r="F224" s="65">
        <v>1210</v>
      </c>
      <c r="G224" s="65"/>
      <c r="H224" s="65" t="s">
        <v>818</v>
      </c>
      <c r="I224" s="77" t="s">
        <v>265</v>
      </c>
      <c r="J224" s="65"/>
    </row>
    <row r="225" s="13" customFormat="1" spans="2:10">
      <c r="B225" s="61">
        <v>216</v>
      </c>
      <c r="C225" s="65" t="s">
        <v>819</v>
      </c>
      <c r="D225" s="65" t="s">
        <v>820</v>
      </c>
      <c r="E225" s="65" t="s">
        <v>821</v>
      </c>
      <c r="F225" s="65">
        <v>640</v>
      </c>
      <c r="G225" s="65"/>
      <c r="H225" s="65" t="s">
        <v>822</v>
      </c>
      <c r="I225" s="77" t="s">
        <v>265</v>
      </c>
      <c r="J225" s="65"/>
    </row>
    <row r="226" s="13" customFormat="1" spans="2:10">
      <c r="B226" s="60">
        <v>217</v>
      </c>
      <c r="C226" s="65" t="s">
        <v>307</v>
      </c>
      <c r="D226" s="65" t="s">
        <v>820</v>
      </c>
      <c r="E226" s="65" t="s">
        <v>821</v>
      </c>
      <c r="F226" s="65">
        <v>640</v>
      </c>
      <c r="G226" s="65"/>
      <c r="H226" s="65" t="s">
        <v>823</v>
      </c>
      <c r="I226" s="77" t="s">
        <v>265</v>
      </c>
      <c r="J226" s="65"/>
    </row>
    <row r="227" s="13" customFormat="1" spans="2:10">
      <c r="B227" s="61">
        <v>218</v>
      </c>
      <c r="C227" s="65" t="s">
        <v>297</v>
      </c>
      <c r="D227" s="65" t="s">
        <v>820</v>
      </c>
      <c r="E227" s="65" t="s">
        <v>821</v>
      </c>
      <c r="F227" s="65">
        <v>640</v>
      </c>
      <c r="G227" s="65"/>
      <c r="H227" s="65" t="s">
        <v>824</v>
      </c>
      <c r="I227" s="77" t="s">
        <v>265</v>
      </c>
      <c r="J227" s="65"/>
    </row>
    <row r="228" s="13" customFormat="1" spans="2:10">
      <c r="B228" s="60">
        <v>219</v>
      </c>
      <c r="C228" s="65" t="s">
        <v>825</v>
      </c>
      <c r="D228" s="65" t="s">
        <v>820</v>
      </c>
      <c r="E228" s="65" t="s">
        <v>821</v>
      </c>
      <c r="F228" s="65">
        <v>640</v>
      </c>
      <c r="G228" s="65"/>
      <c r="H228" s="65" t="s">
        <v>826</v>
      </c>
      <c r="I228" s="77" t="s">
        <v>265</v>
      </c>
      <c r="J228" s="65"/>
    </row>
    <row r="229" s="13" customFormat="1" ht="27" spans="2:10">
      <c r="B229" s="61">
        <v>220</v>
      </c>
      <c r="C229" s="65" t="s">
        <v>770</v>
      </c>
      <c r="D229" s="65" t="s">
        <v>827</v>
      </c>
      <c r="E229" s="64" t="s">
        <v>828</v>
      </c>
      <c r="F229" s="65">
        <v>2270</v>
      </c>
      <c r="G229" s="65"/>
      <c r="H229" s="65" t="s">
        <v>829</v>
      </c>
      <c r="I229" s="77" t="s">
        <v>265</v>
      </c>
      <c r="J229" s="65"/>
    </row>
    <row r="230" s="13" customFormat="1" spans="2:10">
      <c r="B230" s="60">
        <v>221</v>
      </c>
      <c r="C230" s="65" t="s">
        <v>830</v>
      </c>
      <c r="D230" s="65" t="s">
        <v>831</v>
      </c>
      <c r="E230" s="65" t="s">
        <v>832</v>
      </c>
      <c r="F230" s="65">
        <v>1280</v>
      </c>
      <c r="G230" s="65"/>
      <c r="H230" s="65" t="s">
        <v>833</v>
      </c>
      <c r="I230" s="77" t="s">
        <v>265</v>
      </c>
      <c r="J230" s="65"/>
    </row>
    <row r="231" s="13" customFormat="1" spans="2:10">
      <c r="B231" s="61">
        <v>222</v>
      </c>
      <c r="C231" s="65" t="s">
        <v>626</v>
      </c>
      <c r="D231" s="65" t="s">
        <v>831</v>
      </c>
      <c r="E231" s="65" t="s">
        <v>832</v>
      </c>
      <c r="F231" s="65">
        <v>1280</v>
      </c>
      <c r="G231" s="65"/>
      <c r="H231" s="65" t="s">
        <v>834</v>
      </c>
      <c r="I231" s="77" t="s">
        <v>265</v>
      </c>
      <c r="J231" s="65"/>
    </row>
    <row r="232" s="13" customFormat="1" spans="2:10">
      <c r="B232" s="60">
        <v>223</v>
      </c>
      <c r="C232" s="65" t="s">
        <v>595</v>
      </c>
      <c r="D232" s="65" t="s">
        <v>835</v>
      </c>
      <c r="E232" s="65" t="s">
        <v>836</v>
      </c>
      <c r="F232" s="65">
        <v>1270</v>
      </c>
      <c r="G232" s="65"/>
      <c r="H232" s="65" t="s">
        <v>837</v>
      </c>
      <c r="I232" s="77" t="s">
        <v>265</v>
      </c>
      <c r="J232" s="65"/>
    </row>
    <row r="233" s="13" customFormat="1" spans="2:10">
      <c r="B233" s="61">
        <v>224</v>
      </c>
      <c r="C233" s="65" t="s">
        <v>598</v>
      </c>
      <c r="D233" s="65" t="s">
        <v>835</v>
      </c>
      <c r="E233" s="65" t="s">
        <v>836</v>
      </c>
      <c r="F233" s="65">
        <v>1270</v>
      </c>
      <c r="G233" s="65"/>
      <c r="H233" s="65" t="s">
        <v>838</v>
      </c>
      <c r="I233" s="77" t="s">
        <v>265</v>
      </c>
      <c r="J233" s="65"/>
    </row>
    <row r="234" s="13" customFormat="1" spans="2:10">
      <c r="B234" s="60">
        <v>225</v>
      </c>
      <c r="C234" s="65" t="s">
        <v>595</v>
      </c>
      <c r="D234" s="65" t="s">
        <v>835</v>
      </c>
      <c r="E234" s="65" t="s">
        <v>839</v>
      </c>
      <c r="F234" s="65">
        <v>200</v>
      </c>
      <c r="G234" s="65"/>
      <c r="H234" s="65" t="s">
        <v>840</v>
      </c>
      <c r="I234" s="77" t="s">
        <v>265</v>
      </c>
      <c r="J234" s="65"/>
    </row>
    <row r="235" s="13" customFormat="1" spans="2:10">
      <c r="B235" s="61">
        <v>226</v>
      </c>
      <c r="C235" s="65" t="s">
        <v>598</v>
      </c>
      <c r="D235" s="65" t="s">
        <v>835</v>
      </c>
      <c r="E235" s="65" t="s">
        <v>839</v>
      </c>
      <c r="F235" s="65">
        <v>200</v>
      </c>
      <c r="G235" s="65"/>
      <c r="H235" s="65" t="s">
        <v>841</v>
      </c>
      <c r="I235" s="77" t="s">
        <v>265</v>
      </c>
      <c r="J235" s="65"/>
    </row>
    <row r="236" s="13" customFormat="1" spans="2:10">
      <c r="B236" s="60">
        <v>227</v>
      </c>
      <c r="C236" s="65" t="s">
        <v>842</v>
      </c>
      <c r="D236" s="65" t="s">
        <v>843</v>
      </c>
      <c r="E236" s="65" t="s">
        <v>844</v>
      </c>
      <c r="F236" s="65">
        <v>600</v>
      </c>
      <c r="G236" s="65"/>
      <c r="H236" s="65" t="s">
        <v>845</v>
      </c>
      <c r="I236" s="77" t="s">
        <v>265</v>
      </c>
      <c r="J236" s="65"/>
    </row>
    <row r="237" s="13" customFormat="1" spans="2:10">
      <c r="B237" s="61">
        <v>228</v>
      </c>
      <c r="C237" s="65" t="s">
        <v>846</v>
      </c>
      <c r="D237" s="65" t="s">
        <v>843</v>
      </c>
      <c r="E237" s="65" t="s">
        <v>844</v>
      </c>
      <c r="F237" s="65">
        <v>600</v>
      </c>
      <c r="G237" s="65"/>
      <c r="H237" s="65" t="s">
        <v>847</v>
      </c>
      <c r="I237" s="77" t="s">
        <v>265</v>
      </c>
      <c r="J237" s="65"/>
    </row>
    <row r="238" s="13" customFormat="1" spans="2:10">
      <c r="B238" s="60">
        <v>229</v>
      </c>
      <c r="C238" s="65" t="s">
        <v>848</v>
      </c>
      <c r="D238" s="65" t="s">
        <v>843</v>
      </c>
      <c r="E238" s="65" t="s">
        <v>844</v>
      </c>
      <c r="F238" s="65">
        <v>600</v>
      </c>
      <c r="G238" s="65"/>
      <c r="H238" s="65" t="s">
        <v>849</v>
      </c>
      <c r="I238" s="77" t="s">
        <v>265</v>
      </c>
      <c r="J238" s="65"/>
    </row>
    <row r="239" s="13" customFormat="1" spans="2:10">
      <c r="B239" s="61">
        <v>230</v>
      </c>
      <c r="C239" s="65" t="s">
        <v>589</v>
      </c>
      <c r="D239" s="65" t="s">
        <v>850</v>
      </c>
      <c r="E239" s="65" t="s">
        <v>851</v>
      </c>
      <c r="F239" s="65">
        <v>760</v>
      </c>
      <c r="G239" s="65"/>
      <c r="H239" s="66" t="s">
        <v>852</v>
      </c>
      <c r="I239" s="77" t="s">
        <v>265</v>
      </c>
      <c r="J239" s="65"/>
    </row>
    <row r="240" s="13" customFormat="1" spans="2:10">
      <c r="B240" s="60">
        <v>231</v>
      </c>
      <c r="C240" s="65" t="s">
        <v>593</v>
      </c>
      <c r="D240" s="65" t="s">
        <v>850</v>
      </c>
      <c r="E240" s="65" t="s">
        <v>851</v>
      </c>
      <c r="F240" s="65">
        <v>760</v>
      </c>
      <c r="G240" s="65"/>
      <c r="H240" s="66" t="s">
        <v>853</v>
      </c>
      <c r="I240" s="77" t="s">
        <v>265</v>
      </c>
      <c r="J240" s="65"/>
    </row>
    <row r="241" s="13" customFormat="1" spans="2:10">
      <c r="B241" s="61">
        <v>232</v>
      </c>
      <c r="C241" s="66" t="s">
        <v>589</v>
      </c>
      <c r="D241" s="66" t="s">
        <v>854</v>
      </c>
      <c r="E241" s="66" t="s">
        <v>855</v>
      </c>
      <c r="F241" s="66">
        <v>0</v>
      </c>
      <c r="G241" s="66">
        <v>234</v>
      </c>
      <c r="H241" s="66" t="s">
        <v>856</v>
      </c>
      <c r="I241" s="78" t="s">
        <v>265</v>
      </c>
      <c r="J241" s="66"/>
    </row>
    <row r="242" s="13" customFormat="1" spans="2:10">
      <c r="B242" s="60">
        <v>233</v>
      </c>
      <c r="C242" s="66" t="s">
        <v>593</v>
      </c>
      <c r="D242" s="66" t="s">
        <v>854</v>
      </c>
      <c r="E242" s="66" t="s">
        <v>855</v>
      </c>
      <c r="F242" s="66">
        <v>0</v>
      </c>
      <c r="G242" s="66">
        <v>234</v>
      </c>
      <c r="H242" s="66" t="s">
        <v>857</v>
      </c>
      <c r="I242" s="78" t="s">
        <v>265</v>
      </c>
      <c r="J242" s="66"/>
    </row>
    <row r="243" s="13" customFormat="1" spans="2:10">
      <c r="B243" s="61">
        <v>234</v>
      </c>
      <c r="C243" s="65" t="s">
        <v>858</v>
      </c>
      <c r="D243" s="65" t="s">
        <v>859</v>
      </c>
      <c r="E243" s="65" t="s">
        <v>860</v>
      </c>
      <c r="F243" s="65">
        <v>1180</v>
      </c>
      <c r="G243" s="65"/>
      <c r="H243" s="65" t="s">
        <v>861</v>
      </c>
      <c r="I243" s="77" t="s">
        <v>265</v>
      </c>
      <c r="J243" s="65"/>
    </row>
    <row r="244" s="13" customFormat="1" spans="2:10">
      <c r="B244" s="60">
        <v>235</v>
      </c>
      <c r="C244" s="66" t="s">
        <v>862</v>
      </c>
      <c r="D244" s="66" t="s">
        <v>863</v>
      </c>
      <c r="E244" s="66" t="s">
        <v>860</v>
      </c>
      <c r="F244" s="66">
        <v>0</v>
      </c>
      <c r="G244" s="66">
        <v>784</v>
      </c>
      <c r="H244" s="66" t="s">
        <v>864</v>
      </c>
      <c r="I244" s="78" t="s">
        <v>265</v>
      </c>
      <c r="J244" s="66"/>
    </row>
    <row r="245" s="13" customFormat="1" spans="2:10">
      <c r="B245" s="61">
        <v>236</v>
      </c>
      <c r="C245" s="65" t="s">
        <v>858</v>
      </c>
      <c r="D245" s="65" t="s">
        <v>865</v>
      </c>
      <c r="E245" s="65" t="s">
        <v>866</v>
      </c>
      <c r="F245" s="65">
        <v>1810</v>
      </c>
      <c r="G245" s="65"/>
      <c r="H245" s="65" t="s">
        <v>867</v>
      </c>
      <c r="I245" s="77" t="s">
        <v>265</v>
      </c>
      <c r="J245" s="65"/>
    </row>
    <row r="246" s="13" customFormat="1" spans="2:10">
      <c r="B246" s="60">
        <v>237</v>
      </c>
      <c r="C246" s="66" t="s">
        <v>862</v>
      </c>
      <c r="D246" s="66" t="s">
        <v>868</v>
      </c>
      <c r="E246" s="66" t="s">
        <v>866</v>
      </c>
      <c r="F246" s="66">
        <v>0</v>
      </c>
      <c r="G246" s="84">
        <f>381+261</f>
        <v>642</v>
      </c>
      <c r="H246" s="66" t="s">
        <v>869</v>
      </c>
      <c r="I246" s="78" t="s">
        <v>265</v>
      </c>
      <c r="J246" s="66"/>
    </row>
    <row r="247" s="13" customFormat="1" spans="2:10">
      <c r="B247" s="61">
        <v>238</v>
      </c>
      <c r="C247" s="66" t="s">
        <v>862</v>
      </c>
      <c r="D247" s="66" t="s">
        <v>868</v>
      </c>
      <c r="E247" s="66" t="s">
        <v>870</v>
      </c>
      <c r="F247" s="66">
        <v>0</v>
      </c>
      <c r="G247" s="85"/>
      <c r="H247" s="66" t="s">
        <v>871</v>
      </c>
      <c r="I247" s="78" t="s">
        <v>265</v>
      </c>
      <c r="J247" s="66"/>
    </row>
    <row r="248" s="13" customFormat="1" spans="2:10">
      <c r="B248" s="60">
        <v>239</v>
      </c>
      <c r="C248" s="65" t="s">
        <v>858</v>
      </c>
      <c r="D248" s="65" t="s">
        <v>865</v>
      </c>
      <c r="E248" s="65" t="s">
        <v>870</v>
      </c>
      <c r="F248" s="65">
        <v>391</v>
      </c>
      <c r="G248" s="66"/>
      <c r="H248" s="65" t="s">
        <v>872</v>
      </c>
      <c r="I248" s="82" t="s">
        <v>265</v>
      </c>
      <c r="J248" s="66"/>
    </row>
    <row r="249" s="13" customFormat="1" spans="2:10">
      <c r="B249" s="61">
        <v>240</v>
      </c>
      <c r="C249" s="65" t="s">
        <v>858</v>
      </c>
      <c r="D249" s="65" t="s">
        <v>873</v>
      </c>
      <c r="E249" s="65" t="s">
        <v>874</v>
      </c>
      <c r="F249" s="65">
        <v>550</v>
      </c>
      <c r="G249" s="66"/>
      <c r="H249" s="65" t="s">
        <v>875</v>
      </c>
      <c r="I249" s="77" t="s">
        <v>265</v>
      </c>
      <c r="J249" s="65"/>
    </row>
    <row r="250" s="13" customFormat="1" spans="2:10">
      <c r="B250" s="60">
        <v>241</v>
      </c>
      <c r="C250" s="66" t="s">
        <v>862</v>
      </c>
      <c r="D250" s="66" t="s">
        <v>873</v>
      </c>
      <c r="E250" s="66" t="s">
        <v>874</v>
      </c>
      <c r="F250" s="66">
        <v>0</v>
      </c>
      <c r="G250" s="66">
        <v>392</v>
      </c>
      <c r="H250" s="66" t="s">
        <v>876</v>
      </c>
      <c r="I250" s="78" t="s">
        <v>265</v>
      </c>
      <c r="J250" s="66"/>
    </row>
    <row r="251" s="13" customFormat="1" spans="2:10">
      <c r="B251" s="61">
        <v>242</v>
      </c>
      <c r="C251" s="65" t="s">
        <v>858</v>
      </c>
      <c r="D251" s="65" t="s">
        <v>877</v>
      </c>
      <c r="E251" s="65" t="s">
        <v>878</v>
      </c>
      <c r="F251" s="65">
        <v>1090</v>
      </c>
      <c r="G251" s="65"/>
      <c r="H251" s="65" t="s">
        <v>879</v>
      </c>
      <c r="I251" s="77" t="s">
        <v>265</v>
      </c>
      <c r="J251" s="65"/>
    </row>
    <row r="252" s="13" customFormat="1" spans="2:10">
      <c r="B252" s="60">
        <v>243</v>
      </c>
      <c r="C252" s="66" t="s">
        <v>862</v>
      </c>
      <c r="D252" s="66" t="s">
        <v>877</v>
      </c>
      <c r="E252" s="66" t="s">
        <v>878</v>
      </c>
      <c r="F252" s="66">
        <v>0</v>
      </c>
      <c r="G252" s="66">
        <v>462</v>
      </c>
      <c r="H252" s="66" t="s">
        <v>880</v>
      </c>
      <c r="I252" s="78" t="s">
        <v>265</v>
      </c>
      <c r="J252" s="66"/>
    </row>
    <row r="253" s="13" customFormat="1" spans="2:10">
      <c r="B253" s="61">
        <v>244</v>
      </c>
      <c r="C253" s="66" t="s">
        <v>881</v>
      </c>
      <c r="D253" s="66" t="s">
        <v>882</v>
      </c>
      <c r="E253" s="66" t="s">
        <v>883</v>
      </c>
      <c r="F253" s="66">
        <v>0</v>
      </c>
      <c r="G253" s="66">
        <v>783</v>
      </c>
      <c r="H253" s="66" t="s">
        <v>884</v>
      </c>
      <c r="I253" s="78" t="s">
        <v>265</v>
      </c>
      <c r="J253" s="66"/>
    </row>
    <row r="254" s="13" customFormat="1" spans="2:10">
      <c r="B254" s="60">
        <v>245</v>
      </c>
      <c r="C254" s="66" t="s">
        <v>885</v>
      </c>
      <c r="D254" s="66" t="s">
        <v>886</v>
      </c>
      <c r="E254" s="66" t="s">
        <v>883</v>
      </c>
      <c r="F254" s="66">
        <v>0</v>
      </c>
      <c r="G254" s="66">
        <v>783</v>
      </c>
      <c r="H254" s="66" t="s">
        <v>887</v>
      </c>
      <c r="I254" s="78" t="s">
        <v>265</v>
      </c>
      <c r="J254" s="66"/>
    </row>
    <row r="255" s="13" customFormat="1" spans="2:10">
      <c r="B255" s="61">
        <v>246</v>
      </c>
      <c r="C255" s="65" t="s">
        <v>888</v>
      </c>
      <c r="D255" s="65" t="s">
        <v>889</v>
      </c>
      <c r="E255" s="65" t="s">
        <v>890</v>
      </c>
      <c r="F255" s="65">
        <v>1250</v>
      </c>
      <c r="G255" s="65"/>
      <c r="H255" s="65" t="s">
        <v>891</v>
      </c>
      <c r="I255" s="77" t="s">
        <v>265</v>
      </c>
      <c r="J255" s="65"/>
    </row>
    <row r="256" s="13" customFormat="1" spans="2:10">
      <c r="B256" s="60">
        <v>247</v>
      </c>
      <c r="C256" s="65" t="s">
        <v>892</v>
      </c>
      <c r="D256" s="65" t="s">
        <v>889</v>
      </c>
      <c r="E256" s="65" t="s">
        <v>890</v>
      </c>
      <c r="F256" s="65">
        <v>1250</v>
      </c>
      <c r="G256" s="65"/>
      <c r="H256" s="65" t="s">
        <v>893</v>
      </c>
      <c r="I256" s="77" t="s">
        <v>265</v>
      </c>
      <c r="J256" s="65"/>
    </row>
    <row r="257" s="13" customFormat="1" spans="2:10">
      <c r="B257" s="61">
        <v>248</v>
      </c>
      <c r="C257" s="65" t="s">
        <v>888</v>
      </c>
      <c r="D257" s="65" t="s">
        <v>894</v>
      </c>
      <c r="E257" s="65" t="s">
        <v>895</v>
      </c>
      <c r="F257" s="65">
        <v>940</v>
      </c>
      <c r="G257" s="65"/>
      <c r="H257" s="65" t="s">
        <v>896</v>
      </c>
      <c r="I257" s="77" t="s">
        <v>265</v>
      </c>
      <c r="J257" s="65"/>
    </row>
    <row r="258" s="13" customFormat="1" spans="2:10">
      <c r="B258" s="60">
        <v>249</v>
      </c>
      <c r="C258" s="65" t="s">
        <v>892</v>
      </c>
      <c r="D258" s="65" t="s">
        <v>894</v>
      </c>
      <c r="E258" s="65" t="s">
        <v>895</v>
      </c>
      <c r="F258" s="65">
        <v>940</v>
      </c>
      <c r="G258" s="65"/>
      <c r="H258" s="65" t="s">
        <v>897</v>
      </c>
      <c r="I258" s="77" t="s">
        <v>265</v>
      </c>
      <c r="J258" s="65"/>
    </row>
    <row r="259" s="13" customFormat="1" spans="2:10">
      <c r="B259" s="61">
        <v>250</v>
      </c>
      <c r="C259" s="65" t="s">
        <v>898</v>
      </c>
      <c r="D259" s="65" t="s">
        <v>899</v>
      </c>
      <c r="E259" s="65" t="s">
        <v>900</v>
      </c>
      <c r="F259" s="65">
        <v>1120</v>
      </c>
      <c r="G259" s="65"/>
      <c r="H259" s="65" t="s">
        <v>901</v>
      </c>
      <c r="I259" s="77" t="s">
        <v>265</v>
      </c>
      <c r="J259" s="65"/>
    </row>
    <row r="260" s="13" customFormat="1" spans="2:10">
      <c r="B260" s="60">
        <v>251</v>
      </c>
      <c r="C260" s="65" t="s">
        <v>898</v>
      </c>
      <c r="D260" s="65" t="s">
        <v>902</v>
      </c>
      <c r="E260" s="65" t="s">
        <v>903</v>
      </c>
      <c r="F260" s="65">
        <v>1160</v>
      </c>
      <c r="G260" s="65"/>
      <c r="H260" s="65" t="s">
        <v>904</v>
      </c>
      <c r="I260" s="77" t="s">
        <v>265</v>
      </c>
      <c r="J260" s="65"/>
    </row>
    <row r="261" s="13" customFormat="1" spans="2:10">
      <c r="B261" s="61">
        <v>254</v>
      </c>
      <c r="C261" s="65" t="s">
        <v>905</v>
      </c>
      <c r="D261" s="65" t="s">
        <v>906</v>
      </c>
      <c r="E261" s="65" t="s">
        <v>907</v>
      </c>
      <c r="F261" s="65">
        <v>2800</v>
      </c>
      <c r="G261" s="65"/>
      <c r="H261" s="65" t="s">
        <v>908</v>
      </c>
      <c r="I261" s="77" t="s">
        <v>265</v>
      </c>
      <c r="J261" s="65"/>
    </row>
    <row r="262" s="13" customFormat="1" spans="2:10">
      <c r="B262" s="60">
        <v>255</v>
      </c>
      <c r="C262" s="65" t="s">
        <v>444</v>
      </c>
      <c r="D262" s="65" t="s">
        <v>906</v>
      </c>
      <c r="E262" s="65" t="s">
        <v>907</v>
      </c>
      <c r="F262" s="65">
        <v>2800</v>
      </c>
      <c r="G262" s="65"/>
      <c r="H262" s="65" t="s">
        <v>909</v>
      </c>
      <c r="I262" s="77" t="s">
        <v>265</v>
      </c>
      <c r="J262" s="65"/>
    </row>
    <row r="263" s="13" customFormat="1" spans="2:10">
      <c r="B263" s="61">
        <v>256</v>
      </c>
      <c r="C263" s="65" t="s">
        <v>402</v>
      </c>
      <c r="D263" s="65" t="s">
        <v>910</v>
      </c>
      <c r="E263" s="65" t="s">
        <v>911</v>
      </c>
      <c r="F263" s="65">
        <v>2800</v>
      </c>
      <c r="G263" s="65"/>
      <c r="H263" s="65" t="s">
        <v>912</v>
      </c>
      <c r="I263" s="77" t="s">
        <v>265</v>
      </c>
      <c r="J263" s="65"/>
    </row>
    <row r="264" s="13" customFormat="1" spans="2:10">
      <c r="B264" s="60">
        <v>257</v>
      </c>
      <c r="C264" s="65" t="s">
        <v>406</v>
      </c>
      <c r="D264" s="65" t="s">
        <v>910</v>
      </c>
      <c r="E264" s="65" t="s">
        <v>911</v>
      </c>
      <c r="F264" s="65">
        <v>2800</v>
      </c>
      <c r="G264" s="65"/>
      <c r="H264" s="65" t="s">
        <v>913</v>
      </c>
      <c r="I264" s="77" t="s">
        <v>265</v>
      </c>
      <c r="J264" s="65"/>
    </row>
    <row r="265" s="13" customFormat="1" spans="2:10">
      <c r="B265" s="61">
        <v>258</v>
      </c>
      <c r="C265" s="65" t="s">
        <v>914</v>
      </c>
      <c r="D265" s="65" t="s">
        <v>915</v>
      </c>
      <c r="E265" s="65" t="s">
        <v>916</v>
      </c>
      <c r="F265" s="65">
        <v>1450</v>
      </c>
      <c r="G265" s="65"/>
      <c r="H265" s="65" t="s">
        <v>917</v>
      </c>
      <c r="I265" s="77" t="s">
        <v>265</v>
      </c>
      <c r="J265" s="65"/>
    </row>
    <row r="266" s="13" customFormat="1" spans="2:10">
      <c r="B266" s="60">
        <v>259</v>
      </c>
      <c r="C266" s="65" t="s">
        <v>774</v>
      </c>
      <c r="D266" s="65" t="s">
        <v>915</v>
      </c>
      <c r="E266" s="65" t="s">
        <v>916</v>
      </c>
      <c r="F266" s="65">
        <v>1450</v>
      </c>
      <c r="G266" s="65"/>
      <c r="H266" s="65" t="s">
        <v>918</v>
      </c>
      <c r="I266" s="77" t="s">
        <v>265</v>
      </c>
      <c r="J266" s="65"/>
    </row>
    <row r="267" s="13" customFormat="1" spans="2:10">
      <c r="B267" s="61">
        <v>260</v>
      </c>
      <c r="C267" s="66" t="s">
        <v>550</v>
      </c>
      <c r="D267" s="66" t="s">
        <v>919</v>
      </c>
      <c r="E267" s="66" t="s">
        <v>920</v>
      </c>
      <c r="F267" s="66">
        <v>0</v>
      </c>
      <c r="G267" s="66">
        <v>248</v>
      </c>
      <c r="H267" s="66" t="s">
        <v>921</v>
      </c>
      <c r="I267" s="78" t="s">
        <v>265</v>
      </c>
      <c r="J267" s="66"/>
    </row>
    <row r="268" s="13" customFormat="1" spans="2:10">
      <c r="B268" s="60">
        <v>261</v>
      </c>
      <c r="C268" s="66" t="s">
        <v>922</v>
      </c>
      <c r="D268" s="66" t="s">
        <v>923</v>
      </c>
      <c r="E268" s="66" t="s">
        <v>924</v>
      </c>
      <c r="F268" s="66">
        <v>0</v>
      </c>
      <c r="G268" s="66">
        <v>0</v>
      </c>
      <c r="H268" s="66" t="s">
        <v>925</v>
      </c>
      <c r="I268" s="78" t="s">
        <v>265</v>
      </c>
      <c r="J268" s="66"/>
    </row>
    <row r="269" s="13" customFormat="1" spans="2:10">
      <c r="B269" s="61">
        <v>262</v>
      </c>
      <c r="C269" s="66" t="s">
        <v>926</v>
      </c>
      <c r="D269" s="66" t="s">
        <v>923</v>
      </c>
      <c r="E269" s="66" t="s">
        <v>924</v>
      </c>
      <c r="F269" s="66">
        <v>0</v>
      </c>
      <c r="G269" s="66">
        <v>0</v>
      </c>
      <c r="H269" s="66" t="s">
        <v>927</v>
      </c>
      <c r="I269" s="78" t="s">
        <v>265</v>
      </c>
      <c r="J269" s="66"/>
    </row>
    <row r="270" s="13" customFormat="1" spans="2:10">
      <c r="B270" s="60">
        <v>263</v>
      </c>
      <c r="C270" s="66" t="s">
        <v>928</v>
      </c>
      <c r="D270" s="66" t="s">
        <v>923</v>
      </c>
      <c r="E270" s="66" t="s">
        <v>924</v>
      </c>
      <c r="F270" s="66">
        <v>0</v>
      </c>
      <c r="G270" s="66">
        <v>0</v>
      </c>
      <c r="H270" s="66" t="s">
        <v>929</v>
      </c>
      <c r="I270" s="78" t="s">
        <v>265</v>
      </c>
      <c r="J270" s="66"/>
    </row>
    <row r="271" s="13" customFormat="1" spans="2:10">
      <c r="B271" s="61">
        <v>264</v>
      </c>
      <c r="C271" s="66" t="s">
        <v>930</v>
      </c>
      <c r="D271" s="66" t="s">
        <v>923</v>
      </c>
      <c r="E271" s="66" t="s">
        <v>924</v>
      </c>
      <c r="F271" s="66">
        <v>0</v>
      </c>
      <c r="G271" s="66">
        <v>0</v>
      </c>
      <c r="H271" s="66" t="s">
        <v>931</v>
      </c>
      <c r="I271" s="78" t="s">
        <v>265</v>
      </c>
      <c r="J271" s="66"/>
    </row>
    <row r="272" s="13" customFormat="1" spans="2:10">
      <c r="B272" s="60">
        <v>265</v>
      </c>
      <c r="C272" s="65" t="s">
        <v>922</v>
      </c>
      <c r="D272" s="65" t="s">
        <v>923</v>
      </c>
      <c r="E272" s="65" t="s">
        <v>932</v>
      </c>
      <c r="F272" s="65">
        <v>1580</v>
      </c>
      <c r="G272" s="65"/>
      <c r="H272" s="65" t="s">
        <v>933</v>
      </c>
      <c r="I272" s="65" t="s">
        <v>265</v>
      </c>
      <c r="J272" s="66"/>
    </row>
    <row r="273" s="13" customFormat="1" spans="2:10">
      <c r="B273" s="61">
        <v>266</v>
      </c>
      <c r="C273" s="65" t="s">
        <v>926</v>
      </c>
      <c r="D273" s="65" t="s">
        <v>923</v>
      </c>
      <c r="E273" s="65" t="s">
        <v>932</v>
      </c>
      <c r="F273" s="65">
        <v>1580</v>
      </c>
      <c r="G273" s="65"/>
      <c r="H273" s="65" t="s">
        <v>934</v>
      </c>
      <c r="I273" s="65" t="s">
        <v>265</v>
      </c>
      <c r="J273" s="66"/>
    </row>
    <row r="274" s="13" customFormat="1" spans="2:10">
      <c r="B274" s="60">
        <v>267</v>
      </c>
      <c r="C274" s="65" t="s">
        <v>928</v>
      </c>
      <c r="D274" s="65" t="s">
        <v>923</v>
      </c>
      <c r="E274" s="65" t="s">
        <v>932</v>
      </c>
      <c r="F274" s="65">
        <v>1580</v>
      </c>
      <c r="G274" s="65"/>
      <c r="H274" s="65" t="s">
        <v>935</v>
      </c>
      <c r="I274" s="65" t="s">
        <v>265</v>
      </c>
      <c r="J274" s="66"/>
    </row>
    <row r="275" s="13" customFormat="1" spans="2:10">
      <c r="B275" s="61">
        <v>268</v>
      </c>
      <c r="C275" s="65" t="s">
        <v>930</v>
      </c>
      <c r="D275" s="65" t="s">
        <v>923</v>
      </c>
      <c r="E275" s="65" t="s">
        <v>924</v>
      </c>
      <c r="F275" s="65">
        <v>1580</v>
      </c>
      <c r="G275" s="65"/>
      <c r="H275" s="65" t="s">
        <v>936</v>
      </c>
      <c r="I275" s="65" t="s">
        <v>265</v>
      </c>
      <c r="J275" s="66"/>
    </row>
    <row r="276" s="13" customFormat="1" ht="27" spans="2:10">
      <c r="B276" s="60">
        <v>269</v>
      </c>
      <c r="C276" s="65" t="s">
        <v>558</v>
      </c>
      <c r="D276" s="65" t="s">
        <v>937</v>
      </c>
      <c r="E276" s="64" t="s">
        <v>938</v>
      </c>
      <c r="F276" s="65">
        <v>1000</v>
      </c>
      <c r="G276" s="65"/>
      <c r="H276" s="65" t="s">
        <v>939</v>
      </c>
      <c r="I276" s="77" t="s">
        <v>265</v>
      </c>
      <c r="J276" s="65"/>
    </row>
    <row r="277" s="13" customFormat="1" ht="27" spans="2:10">
      <c r="B277" s="61">
        <v>270</v>
      </c>
      <c r="C277" s="65" t="s">
        <v>350</v>
      </c>
      <c r="D277" s="65" t="s">
        <v>937</v>
      </c>
      <c r="E277" s="64" t="s">
        <v>938</v>
      </c>
      <c r="F277" s="65">
        <v>1000</v>
      </c>
      <c r="G277" s="65"/>
      <c r="H277" s="65" t="s">
        <v>940</v>
      </c>
      <c r="I277" s="77" t="s">
        <v>265</v>
      </c>
      <c r="J277" s="65"/>
    </row>
    <row r="278" s="13" customFormat="1" spans="2:10">
      <c r="B278" s="60">
        <v>271</v>
      </c>
      <c r="C278" s="65" t="s">
        <v>926</v>
      </c>
      <c r="D278" s="65" t="s">
        <v>941</v>
      </c>
      <c r="E278" s="64" t="s">
        <v>942</v>
      </c>
      <c r="F278" s="65">
        <v>1180</v>
      </c>
      <c r="G278" s="65"/>
      <c r="H278" s="65" t="s">
        <v>943</v>
      </c>
      <c r="I278" s="77" t="s">
        <v>265</v>
      </c>
      <c r="J278" s="65"/>
    </row>
    <row r="279" s="13" customFormat="1" spans="2:10">
      <c r="B279" s="61">
        <v>272</v>
      </c>
      <c r="C279" s="66" t="s">
        <v>928</v>
      </c>
      <c r="D279" s="66" t="s">
        <v>944</v>
      </c>
      <c r="E279" s="67" t="s">
        <v>942</v>
      </c>
      <c r="F279" s="66">
        <v>0</v>
      </c>
      <c r="G279" s="66">
        <v>433</v>
      </c>
      <c r="H279" s="66" t="s">
        <v>945</v>
      </c>
      <c r="I279" s="78" t="s">
        <v>265</v>
      </c>
      <c r="J279" s="66"/>
    </row>
    <row r="280" s="13" customFormat="1" spans="2:10">
      <c r="B280" s="60">
        <v>273</v>
      </c>
      <c r="C280" s="65" t="s">
        <v>930</v>
      </c>
      <c r="D280" s="65" t="s">
        <v>941</v>
      </c>
      <c r="E280" s="64" t="s">
        <v>942</v>
      </c>
      <c r="F280" s="65">
        <v>1180</v>
      </c>
      <c r="G280" s="65"/>
      <c r="H280" s="65" t="s">
        <v>946</v>
      </c>
      <c r="I280" s="77" t="s">
        <v>265</v>
      </c>
      <c r="J280" s="65"/>
    </row>
    <row r="281" s="13" customFormat="1" spans="2:10">
      <c r="B281" s="61">
        <v>274</v>
      </c>
      <c r="C281" s="65" t="s">
        <v>947</v>
      </c>
      <c r="D281" s="65" t="s">
        <v>948</v>
      </c>
      <c r="E281" s="64" t="s">
        <v>949</v>
      </c>
      <c r="F281" s="65">
        <v>1890</v>
      </c>
      <c r="G281" s="65"/>
      <c r="H281" s="65" t="s">
        <v>950</v>
      </c>
      <c r="I281" s="77" t="s">
        <v>265</v>
      </c>
      <c r="J281" s="65"/>
    </row>
    <row r="282" s="13" customFormat="1" spans="2:10">
      <c r="B282" s="60">
        <v>275</v>
      </c>
      <c r="C282" s="65" t="s">
        <v>951</v>
      </c>
      <c r="D282" s="65" t="s">
        <v>948</v>
      </c>
      <c r="E282" s="64" t="s">
        <v>949</v>
      </c>
      <c r="F282" s="65">
        <v>1890</v>
      </c>
      <c r="G282" s="65"/>
      <c r="H282" s="65" t="s">
        <v>952</v>
      </c>
      <c r="I282" s="77" t="s">
        <v>265</v>
      </c>
      <c r="J282" s="65"/>
    </row>
    <row r="283" s="13" customFormat="1" spans="2:10">
      <c r="B283" s="61">
        <v>276</v>
      </c>
      <c r="C283" s="65" t="s">
        <v>953</v>
      </c>
      <c r="D283" s="65" t="s">
        <v>954</v>
      </c>
      <c r="E283" s="65" t="s">
        <v>955</v>
      </c>
      <c r="F283" s="65">
        <v>1100</v>
      </c>
      <c r="G283" s="65"/>
      <c r="H283" s="65" t="s">
        <v>956</v>
      </c>
      <c r="I283" s="82"/>
      <c r="J283" s="65"/>
    </row>
    <row r="284" s="13" customFormat="1" spans="2:10">
      <c r="B284" s="60">
        <v>277</v>
      </c>
      <c r="C284" s="66" t="s">
        <v>953</v>
      </c>
      <c r="D284" s="66" t="s">
        <v>957</v>
      </c>
      <c r="E284" s="66" t="s">
        <v>958</v>
      </c>
      <c r="F284" s="66">
        <v>0</v>
      </c>
      <c r="G284" s="66">
        <v>346</v>
      </c>
      <c r="H284" s="66" t="s">
        <v>959</v>
      </c>
      <c r="I284" s="78" t="s">
        <v>265</v>
      </c>
      <c r="J284" s="104"/>
    </row>
    <row r="285" s="13" customFormat="1" spans="2:10">
      <c r="B285" s="61">
        <v>278</v>
      </c>
      <c r="C285" s="65" t="s">
        <v>953</v>
      </c>
      <c r="D285" s="65" t="s">
        <v>957</v>
      </c>
      <c r="E285" s="65" t="s">
        <v>960</v>
      </c>
      <c r="F285" s="65">
        <v>970</v>
      </c>
      <c r="G285" s="65"/>
      <c r="H285" s="65" t="s">
        <v>961</v>
      </c>
      <c r="I285" s="77" t="s">
        <v>265</v>
      </c>
      <c r="J285" s="65"/>
    </row>
    <row r="286" s="13" customFormat="1" spans="2:10">
      <c r="B286" s="61">
        <v>280</v>
      </c>
      <c r="C286" s="66" t="s">
        <v>962</v>
      </c>
      <c r="D286" s="66" t="s">
        <v>963</v>
      </c>
      <c r="E286" s="66" t="s">
        <v>964</v>
      </c>
      <c r="F286" s="66">
        <v>0</v>
      </c>
      <c r="G286" s="66">
        <v>500</v>
      </c>
      <c r="H286" s="66" t="s">
        <v>965</v>
      </c>
      <c r="I286" s="78" t="s">
        <v>265</v>
      </c>
      <c r="J286" s="66"/>
    </row>
    <row r="287" s="13" customFormat="1" spans="2:10">
      <c r="B287" s="60">
        <v>281</v>
      </c>
      <c r="C287" s="66" t="s">
        <v>966</v>
      </c>
      <c r="D287" s="66" t="s">
        <v>944</v>
      </c>
      <c r="E287" s="66" t="s">
        <v>967</v>
      </c>
      <c r="F287" s="66">
        <v>0</v>
      </c>
      <c r="G287" s="66">
        <v>500</v>
      </c>
      <c r="H287" s="66" t="s">
        <v>968</v>
      </c>
      <c r="I287" s="78" t="s">
        <v>265</v>
      </c>
      <c r="J287" s="66"/>
    </row>
    <row r="288" s="13" customFormat="1" spans="2:10">
      <c r="B288" s="61">
        <v>282</v>
      </c>
      <c r="C288" s="65" t="s">
        <v>664</v>
      </c>
      <c r="D288" s="65" t="s">
        <v>665</v>
      </c>
      <c r="E288" s="65" t="s">
        <v>969</v>
      </c>
      <c r="F288" s="65">
        <v>760</v>
      </c>
      <c r="G288" s="65"/>
      <c r="H288" s="65" t="s">
        <v>970</v>
      </c>
      <c r="I288" s="77" t="s">
        <v>265</v>
      </c>
      <c r="J288" s="65"/>
    </row>
    <row r="289" s="13" customFormat="1" spans="2:10">
      <c r="B289" s="60">
        <v>283</v>
      </c>
      <c r="C289" s="65" t="s">
        <v>971</v>
      </c>
      <c r="D289" s="65" t="s">
        <v>972</v>
      </c>
      <c r="E289" s="65" t="s">
        <v>973</v>
      </c>
      <c r="F289" s="65">
        <v>2190</v>
      </c>
      <c r="G289" s="65"/>
      <c r="H289" s="65" t="s">
        <v>974</v>
      </c>
      <c r="I289" s="77" t="s">
        <v>265</v>
      </c>
      <c r="J289" s="65"/>
    </row>
    <row r="290" s="13" customFormat="1" spans="2:10">
      <c r="B290" s="61">
        <v>284</v>
      </c>
      <c r="C290" s="65" t="s">
        <v>438</v>
      </c>
      <c r="D290" s="65" t="s">
        <v>972</v>
      </c>
      <c r="E290" s="65" t="s">
        <v>975</v>
      </c>
      <c r="F290" s="65">
        <v>2190</v>
      </c>
      <c r="G290" s="65"/>
      <c r="H290" s="65" t="s">
        <v>976</v>
      </c>
      <c r="I290" s="77" t="s">
        <v>265</v>
      </c>
      <c r="J290" s="65"/>
    </row>
    <row r="291" s="13" customFormat="1" spans="2:10">
      <c r="B291" s="60">
        <v>285</v>
      </c>
      <c r="C291" s="65" t="s">
        <v>460</v>
      </c>
      <c r="D291" s="65" t="s">
        <v>977</v>
      </c>
      <c r="E291" s="65" t="s">
        <v>978</v>
      </c>
      <c r="F291" s="65">
        <v>900</v>
      </c>
      <c r="G291" s="65"/>
      <c r="H291" s="66" t="s">
        <v>979</v>
      </c>
      <c r="I291" s="77" t="s">
        <v>265</v>
      </c>
      <c r="J291" s="65"/>
    </row>
    <row r="292" s="13" customFormat="1" spans="2:10">
      <c r="B292" s="61">
        <v>286</v>
      </c>
      <c r="C292" s="65" t="s">
        <v>636</v>
      </c>
      <c r="D292" s="65" t="s">
        <v>980</v>
      </c>
      <c r="E292" s="65" t="s">
        <v>978</v>
      </c>
      <c r="F292" s="65">
        <v>900</v>
      </c>
      <c r="G292" s="65"/>
      <c r="H292" s="65" t="s">
        <v>981</v>
      </c>
      <c r="I292" s="77" t="s">
        <v>265</v>
      </c>
      <c r="J292" s="65"/>
    </row>
    <row r="293" s="13" customFormat="1" spans="2:10">
      <c r="B293" s="61">
        <v>288</v>
      </c>
      <c r="C293" s="65" t="s">
        <v>982</v>
      </c>
      <c r="D293" s="65" t="s">
        <v>983</v>
      </c>
      <c r="E293" s="65" t="s">
        <v>984</v>
      </c>
      <c r="F293" s="65">
        <v>1210</v>
      </c>
      <c r="G293" s="65"/>
      <c r="H293" s="65" t="s">
        <v>985</v>
      </c>
      <c r="I293" s="77" t="s">
        <v>265</v>
      </c>
      <c r="J293" s="65"/>
    </row>
    <row r="294" s="13" customFormat="1" spans="2:10">
      <c r="B294" s="60">
        <v>289</v>
      </c>
      <c r="C294" s="81" t="s">
        <v>600</v>
      </c>
      <c r="D294" s="81" t="s">
        <v>983</v>
      </c>
      <c r="E294" s="81" t="s">
        <v>984</v>
      </c>
      <c r="F294" s="81">
        <v>1210</v>
      </c>
      <c r="G294" s="81"/>
      <c r="H294" s="65" t="s">
        <v>986</v>
      </c>
      <c r="I294" s="77" t="s">
        <v>265</v>
      </c>
      <c r="J294" s="81"/>
    </row>
    <row r="295" s="13" customFormat="1" spans="2:10">
      <c r="B295" s="61">
        <v>290</v>
      </c>
      <c r="C295" s="65" t="s">
        <v>604</v>
      </c>
      <c r="D295" s="65" t="s">
        <v>983</v>
      </c>
      <c r="E295" s="65" t="s">
        <v>984</v>
      </c>
      <c r="F295" s="65">
        <v>1210</v>
      </c>
      <c r="G295" s="65"/>
      <c r="H295" s="65" t="s">
        <v>987</v>
      </c>
      <c r="I295" s="77" t="s">
        <v>265</v>
      </c>
      <c r="J295" s="65"/>
    </row>
    <row r="296" s="15" customFormat="1" spans="2:10">
      <c r="B296" s="61">
        <v>291</v>
      </c>
      <c r="C296" s="65"/>
      <c r="D296" s="65"/>
      <c r="E296" s="65"/>
      <c r="F296" s="65"/>
      <c r="G296" s="65"/>
      <c r="H296" s="65"/>
      <c r="I296" s="65" t="s">
        <v>265</v>
      </c>
      <c r="J296" s="65"/>
    </row>
    <row r="297" s="11" customFormat="1" spans="2:10">
      <c r="B297" s="86" t="s">
        <v>988</v>
      </c>
      <c r="C297" s="55"/>
      <c r="D297" s="60"/>
      <c r="E297" s="86"/>
      <c r="F297" s="87">
        <f>SUM(F9:F296)</f>
        <v>253399</v>
      </c>
      <c r="G297" s="87">
        <f>SUM(G9:G296)</f>
        <v>12779</v>
      </c>
      <c r="H297" s="88"/>
      <c r="I297" s="105"/>
      <c r="J297" s="106"/>
    </row>
    <row r="298" s="11" customFormat="1" spans="2:10">
      <c r="B298" s="89" t="s">
        <v>989</v>
      </c>
      <c r="C298" s="90"/>
      <c r="D298" s="91"/>
      <c r="E298" s="92"/>
      <c r="F298" s="93">
        <f>F297+G297</f>
        <v>266178</v>
      </c>
      <c r="G298" s="94"/>
      <c r="H298" s="95"/>
      <c r="I298" s="107"/>
      <c r="J298" s="94"/>
    </row>
    <row r="299" s="11" customFormat="1" spans="2:10">
      <c r="B299" s="89" t="s">
        <v>7</v>
      </c>
      <c r="C299" s="90"/>
      <c r="D299" s="91"/>
      <c r="E299" s="92"/>
      <c r="F299" s="93"/>
      <c r="G299" s="94"/>
      <c r="H299" s="95"/>
      <c r="I299" s="107"/>
      <c r="J299" s="94"/>
    </row>
    <row r="300" ht="14.25" spans="2:16">
      <c r="B300" s="96"/>
      <c r="C300" s="97"/>
      <c r="D300" s="98"/>
      <c r="E300" s="99"/>
      <c r="F300" s="100"/>
      <c r="G300" s="98"/>
      <c r="H300" s="101"/>
      <c r="I300" s="108"/>
      <c r="J300" s="98"/>
      <c r="P300" s="15" t="s">
        <v>990</v>
      </c>
    </row>
    <row r="301" spans="2:10">
      <c r="B301" s="21"/>
      <c r="C301" s="53" t="s">
        <v>991</v>
      </c>
      <c r="D301" s="42" t="s">
        <v>992</v>
      </c>
      <c r="E301" s="24"/>
      <c r="F301" s="44" t="s">
        <v>993</v>
      </c>
      <c r="G301" s="42"/>
      <c r="H301" s="26"/>
      <c r="I301" s="69"/>
      <c r="J301" s="23"/>
    </row>
    <row r="306" spans="2:10">
      <c r="B306" s="21"/>
      <c r="C306" s="22"/>
      <c r="D306" s="23"/>
      <c r="E306" s="24"/>
      <c r="F306" s="25"/>
      <c r="G306" s="23"/>
      <c r="H306" s="26"/>
      <c r="I306" s="69"/>
      <c r="J306" s="23"/>
    </row>
    <row r="307" spans="2:10">
      <c r="B307" s="21"/>
      <c r="C307" s="22"/>
      <c r="D307" s="23"/>
      <c r="E307" s="24"/>
      <c r="F307" s="25"/>
      <c r="G307" s="23"/>
      <c r="H307" s="26"/>
      <c r="I307" s="69"/>
      <c r="J307" s="23"/>
    </row>
    <row r="308" ht="18.75" spans="2:10">
      <c r="B308" s="27" t="s">
        <v>250</v>
      </c>
      <c r="C308" s="28"/>
      <c r="D308" s="29"/>
      <c r="E308" s="30"/>
      <c r="F308" s="31"/>
      <c r="G308" s="32"/>
      <c r="H308" s="33"/>
      <c r="I308" s="70"/>
      <c r="J308" s="32"/>
    </row>
    <row r="309" ht="14.25" spans="1:10">
      <c r="A309" s="11"/>
      <c r="B309" s="34"/>
      <c r="C309" s="35"/>
      <c r="D309" s="36"/>
      <c r="E309" s="37"/>
      <c r="F309" s="38"/>
      <c r="G309" s="36"/>
      <c r="H309" s="39"/>
      <c r="I309" s="71"/>
      <c r="J309" s="72"/>
    </row>
    <row r="310" spans="1:10">
      <c r="A310" s="11"/>
      <c r="B310" s="40"/>
      <c r="C310" s="41"/>
      <c r="D310" s="42" t="s">
        <v>994</v>
      </c>
      <c r="E310" s="43"/>
      <c r="F310" s="44"/>
      <c r="G310" s="42"/>
      <c r="H310" s="45"/>
      <c r="I310" s="73"/>
      <c r="J310" s="74"/>
    </row>
    <row r="311" spans="1:10">
      <c r="A311" s="11"/>
      <c r="B311" s="46"/>
      <c r="C311" s="47"/>
      <c r="D311" s="48"/>
      <c r="E311" s="49"/>
      <c r="F311" s="50"/>
      <c r="G311" s="48"/>
      <c r="H311" s="51"/>
      <c r="I311" s="75"/>
      <c r="J311" s="76"/>
    </row>
    <row r="312" spans="1:10">
      <c r="A312" s="11"/>
      <c r="B312" s="52"/>
      <c r="C312" s="53"/>
      <c r="D312" s="42"/>
      <c r="E312" s="54"/>
      <c r="F312" s="44"/>
      <c r="G312" s="42"/>
      <c r="H312" s="45"/>
      <c r="I312" s="73"/>
      <c r="J312" s="42"/>
    </row>
    <row r="313" spans="1:10">
      <c r="A313" s="12"/>
      <c r="B313" s="55" t="s">
        <v>1</v>
      </c>
      <c r="C313" s="56" t="s">
        <v>253</v>
      </c>
      <c r="D313" s="55" t="s">
        <v>254</v>
      </c>
      <c r="E313" s="102" t="s">
        <v>255</v>
      </c>
      <c r="F313" s="58" t="s">
        <v>256</v>
      </c>
      <c r="G313" s="55" t="s">
        <v>257</v>
      </c>
      <c r="H313" s="59" t="s">
        <v>258</v>
      </c>
      <c r="I313" s="77" t="s">
        <v>259</v>
      </c>
      <c r="J313" s="55" t="s">
        <v>260</v>
      </c>
    </row>
    <row r="314" spans="1:10">
      <c r="A314" s="12"/>
      <c r="B314" s="60">
        <v>1</v>
      </c>
      <c r="C314" s="62" t="s">
        <v>261</v>
      </c>
      <c r="D314" s="62" t="s">
        <v>995</v>
      </c>
      <c r="E314" s="103" t="s">
        <v>996</v>
      </c>
      <c r="F314" s="63">
        <v>1015</v>
      </c>
      <c r="G314" s="62"/>
      <c r="H314" s="64" t="s">
        <v>997</v>
      </c>
      <c r="I314" s="77" t="s">
        <v>998</v>
      </c>
      <c r="J314" s="55" t="s">
        <v>999</v>
      </c>
    </row>
    <row r="315" spans="1:10">
      <c r="A315" s="13"/>
      <c r="B315" s="61">
        <v>2</v>
      </c>
      <c r="C315" s="62" t="s">
        <v>266</v>
      </c>
      <c r="D315" s="62" t="s">
        <v>995</v>
      </c>
      <c r="E315" s="103" t="s">
        <v>996</v>
      </c>
      <c r="F315" s="63">
        <v>1015</v>
      </c>
      <c r="G315" s="62"/>
      <c r="H315" s="64" t="s">
        <v>1000</v>
      </c>
      <c r="I315" s="77" t="s">
        <v>998</v>
      </c>
      <c r="J315" s="55" t="s">
        <v>999</v>
      </c>
    </row>
    <row r="316" spans="1:10">
      <c r="A316" s="13"/>
      <c r="B316" s="60">
        <v>3</v>
      </c>
      <c r="C316" s="62" t="s">
        <v>261</v>
      </c>
      <c r="D316" s="62" t="s">
        <v>995</v>
      </c>
      <c r="E316" s="103" t="s">
        <v>1001</v>
      </c>
      <c r="F316" s="63">
        <v>748</v>
      </c>
      <c r="G316" s="62"/>
      <c r="H316" s="64" t="s">
        <v>1002</v>
      </c>
      <c r="I316" s="77" t="s">
        <v>998</v>
      </c>
      <c r="J316" s="55" t="s">
        <v>1003</v>
      </c>
    </row>
    <row r="317" spans="1:10">
      <c r="A317" s="13"/>
      <c r="B317" s="61">
        <v>4</v>
      </c>
      <c r="C317" s="62" t="s">
        <v>266</v>
      </c>
      <c r="D317" s="62" t="s">
        <v>995</v>
      </c>
      <c r="E317" s="103" t="s">
        <v>1001</v>
      </c>
      <c r="F317" s="63">
        <v>748</v>
      </c>
      <c r="G317" s="62"/>
      <c r="H317" s="64" t="s">
        <v>1004</v>
      </c>
      <c r="I317" s="77" t="s">
        <v>998</v>
      </c>
      <c r="J317" s="55" t="s">
        <v>1003</v>
      </c>
    </row>
    <row r="318" spans="1:10">
      <c r="A318" s="13"/>
      <c r="B318" s="60">
        <v>5</v>
      </c>
      <c r="C318" s="62" t="s">
        <v>268</v>
      </c>
      <c r="D318" s="62" t="s">
        <v>995</v>
      </c>
      <c r="E318" s="103" t="s">
        <v>996</v>
      </c>
      <c r="F318" s="63">
        <v>1015</v>
      </c>
      <c r="G318" s="62"/>
      <c r="H318" s="64" t="s">
        <v>1005</v>
      </c>
      <c r="I318" s="77" t="s">
        <v>998</v>
      </c>
      <c r="J318" s="55" t="s">
        <v>999</v>
      </c>
    </row>
    <row r="319" spans="1:10">
      <c r="A319" s="13"/>
      <c r="B319" s="61">
        <v>6</v>
      </c>
      <c r="C319" s="62" t="s">
        <v>272</v>
      </c>
      <c r="D319" s="62" t="s">
        <v>995</v>
      </c>
      <c r="E319" s="103" t="s">
        <v>996</v>
      </c>
      <c r="F319" s="63">
        <v>1015</v>
      </c>
      <c r="G319" s="62"/>
      <c r="H319" s="64" t="s">
        <v>1006</v>
      </c>
      <c r="I319" s="77" t="s">
        <v>998</v>
      </c>
      <c r="J319" s="55" t="s">
        <v>999</v>
      </c>
    </row>
    <row r="320" spans="1:10">
      <c r="A320" s="13"/>
      <c r="B320" s="60">
        <v>7</v>
      </c>
      <c r="C320" s="65" t="s">
        <v>291</v>
      </c>
      <c r="D320" s="62" t="s">
        <v>995</v>
      </c>
      <c r="E320" s="103" t="s">
        <v>1007</v>
      </c>
      <c r="F320" s="63">
        <v>585</v>
      </c>
      <c r="G320" s="62"/>
      <c r="H320" s="64" t="s">
        <v>1008</v>
      </c>
      <c r="I320" s="77" t="s">
        <v>998</v>
      </c>
      <c r="J320" s="55" t="s">
        <v>999</v>
      </c>
    </row>
    <row r="321" spans="1:10">
      <c r="A321" s="13"/>
      <c r="B321" s="61">
        <v>8</v>
      </c>
      <c r="C321" s="65" t="s">
        <v>295</v>
      </c>
      <c r="D321" s="62" t="s">
        <v>995</v>
      </c>
      <c r="E321" s="109" t="s">
        <v>1007</v>
      </c>
      <c r="F321" s="65">
        <v>585</v>
      </c>
      <c r="G321" s="65"/>
      <c r="H321" s="64" t="s">
        <v>1009</v>
      </c>
      <c r="I321" s="77" t="s">
        <v>998</v>
      </c>
      <c r="J321" s="55" t="s">
        <v>999</v>
      </c>
    </row>
    <row r="322" spans="1:10">
      <c r="A322" s="13"/>
      <c r="B322" s="60">
        <v>9</v>
      </c>
      <c r="C322" s="66" t="s">
        <v>346</v>
      </c>
      <c r="D322" s="79" t="s">
        <v>995</v>
      </c>
      <c r="E322" s="110" t="s">
        <v>1010</v>
      </c>
      <c r="F322" s="66">
        <v>0</v>
      </c>
      <c r="G322" s="66"/>
      <c r="H322" s="67" t="s">
        <v>1011</v>
      </c>
      <c r="I322" s="78" t="s">
        <v>998</v>
      </c>
      <c r="J322" s="55" t="s">
        <v>999</v>
      </c>
    </row>
    <row r="323" spans="1:10">
      <c r="A323" s="13"/>
      <c r="B323" s="61">
        <v>10</v>
      </c>
      <c r="C323" s="66" t="s">
        <v>350</v>
      </c>
      <c r="D323" s="79" t="s">
        <v>995</v>
      </c>
      <c r="E323" s="110" t="s">
        <v>1010</v>
      </c>
      <c r="F323" s="66">
        <v>0</v>
      </c>
      <c r="G323" s="66"/>
      <c r="H323" s="67" t="s">
        <v>1012</v>
      </c>
      <c r="I323" s="78" t="s">
        <v>998</v>
      </c>
      <c r="J323" s="55" t="s">
        <v>999</v>
      </c>
    </row>
    <row r="324" spans="1:10">
      <c r="A324" s="13"/>
      <c r="B324" s="60">
        <v>11</v>
      </c>
      <c r="C324" s="65" t="s">
        <v>402</v>
      </c>
      <c r="D324" s="62" t="s">
        <v>995</v>
      </c>
      <c r="E324" s="109" t="s">
        <v>1013</v>
      </c>
      <c r="F324" s="65">
        <v>750</v>
      </c>
      <c r="G324" s="65"/>
      <c r="H324" s="64" t="s">
        <v>1014</v>
      </c>
      <c r="I324" s="77" t="s">
        <v>998</v>
      </c>
      <c r="J324" s="55" t="s">
        <v>999</v>
      </c>
    </row>
    <row r="325" spans="1:10">
      <c r="A325" s="13"/>
      <c r="B325" s="61">
        <v>12</v>
      </c>
      <c r="C325" s="65" t="s">
        <v>406</v>
      </c>
      <c r="D325" s="62" t="s">
        <v>995</v>
      </c>
      <c r="E325" s="109" t="s">
        <v>1013</v>
      </c>
      <c r="F325" s="65">
        <v>750</v>
      </c>
      <c r="G325" s="65"/>
      <c r="H325" s="64" t="s">
        <v>1015</v>
      </c>
      <c r="I325" s="77" t="s">
        <v>998</v>
      </c>
      <c r="J325" s="55" t="s">
        <v>999</v>
      </c>
    </row>
    <row r="326" spans="1:10">
      <c r="A326" s="13"/>
      <c r="B326" s="60">
        <v>13</v>
      </c>
      <c r="C326" s="65" t="s">
        <v>408</v>
      </c>
      <c r="D326" s="62" t="s">
        <v>995</v>
      </c>
      <c r="E326" s="109" t="s">
        <v>1016</v>
      </c>
      <c r="F326" s="65">
        <v>450</v>
      </c>
      <c r="G326" s="65"/>
      <c r="H326" s="64" t="s">
        <v>1017</v>
      </c>
      <c r="I326" s="77" t="s">
        <v>998</v>
      </c>
      <c r="J326" s="55" t="s">
        <v>999</v>
      </c>
    </row>
    <row r="327" spans="1:10">
      <c r="A327" s="13"/>
      <c r="B327" s="61">
        <v>14</v>
      </c>
      <c r="C327" s="65" t="s">
        <v>412</v>
      </c>
      <c r="D327" s="62" t="s">
        <v>995</v>
      </c>
      <c r="E327" s="109" t="s">
        <v>1016</v>
      </c>
      <c r="F327" s="65">
        <v>450</v>
      </c>
      <c r="G327" s="65"/>
      <c r="H327" s="64" t="s">
        <v>1018</v>
      </c>
      <c r="I327" s="77" t="s">
        <v>998</v>
      </c>
      <c r="J327" s="55" t="s">
        <v>999</v>
      </c>
    </row>
    <row r="328" spans="1:10">
      <c r="A328" s="13"/>
      <c r="B328" s="60">
        <v>15</v>
      </c>
      <c r="C328" s="65" t="s">
        <v>414</v>
      </c>
      <c r="D328" s="62" t="s">
        <v>995</v>
      </c>
      <c r="E328" s="109" t="s">
        <v>1016</v>
      </c>
      <c r="F328" s="65">
        <v>450</v>
      </c>
      <c r="G328" s="65"/>
      <c r="H328" s="64" t="s">
        <v>1019</v>
      </c>
      <c r="I328" s="77" t="s">
        <v>998</v>
      </c>
      <c r="J328" s="55" t="s">
        <v>999</v>
      </c>
    </row>
    <row r="329" spans="1:10">
      <c r="A329" s="13"/>
      <c r="B329" s="61">
        <v>16</v>
      </c>
      <c r="C329" s="65" t="s">
        <v>416</v>
      </c>
      <c r="D329" s="62" t="s">
        <v>995</v>
      </c>
      <c r="E329" s="109" t="s">
        <v>1016</v>
      </c>
      <c r="F329" s="65">
        <v>450</v>
      </c>
      <c r="G329" s="65"/>
      <c r="H329" s="64" t="s">
        <v>1020</v>
      </c>
      <c r="I329" s="77" t="s">
        <v>998</v>
      </c>
      <c r="J329" s="55" t="s">
        <v>999</v>
      </c>
    </row>
    <row r="330" spans="1:10">
      <c r="A330" s="13"/>
      <c r="B330" s="60">
        <v>17</v>
      </c>
      <c r="C330" s="66" t="s">
        <v>460</v>
      </c>
      <c r="D330" s="79" t="s">
        <v>995</v>
      </c>
      <c r="E330" s="110" t="s">
        <v>1021</v>
      </c>
      <c r="F330" s="66">
        <v>0</v>
      </c>
      <c r="G330" s="66">
        <v>504</v>
      </c>
      <c r="H330" s="67" t="s">
        <v>1022</v>
      </c>
      <c r="I330" s="78" t="s">
        <v>998</v>
      </c>
      <c r="J330" s="79" t="s">
        <v>999</v>
      </c>
    </row>
    <row r="331" spans="1:10">
      <c r="A331" s="13"/>
      <c r="B331" s="61">
        <v>18</v>
      </c>
      <c r="C331" s="65" t="s">
        <v>540</v>
      </c>
      <c r="D331" s="62" t="s">
        <v>995</v>
      </c>
      <c r="E331" s="109" t="s">
        <v>1023</v>
      </c>
      <c r="F331" s="65">
        <v>585</v>
      </c>
      <c r="G331" s="65"/>
      <c r="H331" s="64" t="s">
        <v>1024</v>
      </c>
      <c r="I331" s="77" t="s">
        <v>998</v>
      </c>
      <c r="J331" s="55" t="s">
        <v>999</v>
      </c>
    </row>
    <row r="332" spans="1:10">
      <c r="A332" s="13"/>
      <c r="B332" s="60">
        <v>19</v>
      </c>
      <c r="C332" s="65" t="s">
        <v>544</v>
      </c>
      <c r="D332" s="62" t="s">
        <v>995</v>
      </c>
      <c r="E332" s="109" t="s">
        <v>1023</v>
      </c>
      <c r="F332" s="65">
        <v>585</v>
      </c>
      <c r="G332" s="65"/>
      <c r="H332" s="64" t="s">
        <v>1025</v>
      </c>
      <c r="I332" s="77" t="s">
        <v>998</v>
      </c>
      <c r="J332" s="55" t="s">
        <v>999</v>
      </c>
    </row>
    <row r="333" spans="1:10">
      <c r="A333" s="13"/>
      <c r="B333" s="61">
        <v>20</v>
      </c>
      <c r="C333" s="66" t="s">
        <v>550</v>
      </c>
      <c r="D333" s="79" t="s">
        <v>995</v>
      </c>
      <c r="E333" s="110" t="s">
        <v>1026</v>
      </c>
      <c r="F333" s="66">
        <v>0</v>
      </c>
      <c r="G333" s="66">
        <v>455</v>
      </c>
      <c r="H333" s="67" t="s">
        <v>1027</v>
      </c>
      <c r="I333" s="78" t="s">
        <v>998</v>
      </c>
      <c r="J333" s="79" t="s">
        <v>999</v>
      </c>
    </row>
    <row r="334" spans="1:10">
      <c r="A334" s="13"/>
      <c r="B334" s="60">
        <v>21</v>
      </c>
      <c r="C334" s="65" t="s">
        <v>1028</v>
      </c>
      <c r="D334" s="62" t="s">
        <v>995</v>
      </c>
      <c r="E334" s="109" t="s">
        <v>1029</v>
      </c>
      <c r="F334" s="65">
        <v>700</v>
      </c>
      <c r="G334" s="65"/>
      <c r="H334" s="65" t="s">
        <v>1030</v>
      </c>
      <c r="I334" s="77" t="s">
        <v>998</v>
      </c>
      <c r="J334" s="55" t="s">
        <v>999</v>
      </c>
    </row>
    <row r="335" spans="1:10">
      <c r="A335" s="13"/>
      <c r="B335" s="61">
        <v>22</v>
      </c>
      <c r="C335" s="65" t="s">
        <v>471</v>
      </c>
      <c r="D335" s="62" t="s">
        <v>995</v>
      </c>
      <c r="E335" s="109" t="s">
        <v>1029</v>
      </c>
      <c r="F335" s="65">
        <v>700</v>
      </c>
      <c r="G335" s="62"/>
      <c r="H335" s="65" t="s">
        <v>1030</v>
      </c>
      <c r="I335" s="77" t="s">
        <v>998</v>
      </c>
      <c r="J335" s="55" t="s">
        <v>999</v>
      </c>
    </row>
    <row r="336" spans="1:10">
      <c r="A336" s="13"/>
      <c r="B336" s="60">
        <v>23</v>
      </c>
      <c r="C336" s="65" t="s">
        <v>1031</v>
      </c>
      <c r="D336" s="62" t="s">
        <v>995</v>
      </c>
      <c r="E336" s="103" t="s">
        <v>1032</v>
      </c>
      <c r="F336" s="65">
        <v>439</v>
      </c>
      <c r="G336" s="62"/>
      <c r="H336" s="65" t="s">
        <v>1033</v>
      </c>
      <c r="I336" s="77" t="s">
        <v>998</v>
      </c>
      <c r="J336" s="55" t="s">
        <v>999</v>
      </c>
    </row>
    <row r="337" spans="1:10">
      <c r="A337" s="13"/>
      <c r="B337" s="61">
        <v>24</v>
      </c>
      <c r="C337" s="65" t="s">
        <v>1034</v>
      </c>
      <c r="D337" s="62" t="s">
        <v>995</v>
      </c>
      <c r="E337" s="103" t="s">
        <v>1032</v>
      </c>
      <c r="F337" s="65">
        <v>439</v>
      </c>
      <c r="G337" s="62"/>
      <c r="H337" s="65" t="s">
        <v>1035</v>
      </c>
      <c r="I337" s="77" t="s">
        <v>998</v>
      </c>
      <c r="J337" s="55" t="s">
        <v>999</v>
      </c>
    </row>
    <row r="338" spans="1:10">
      <c r="A338" s="13"/>
      <c r="B338" s="60">
        <v>25</v>
      </c>
      <c r="C338" s="65" t="s">
        <v>1031</v>
      </c>
      <c r="D338" s="62" t="s">
        <v>995</v>
      </c>
      <c r="E338" s="111" t="s">
        <v>1036</v>
      </c>
      <c r="F338" s="65">
        <v>615</v>
      </c>
      <c r="G338" s="62"/>
      <c r="H338" s="65" t="s">
        <v>1037</v>
      </c>
      <c r="I338" s="77" t="s">
        <v>998</v>
      </c>
      <c r="J338" s="55" t="s">
        <v>999</v>
      </c>
    </row>
    <row r="339" spans="1:10">
      <c r="A339" s="13"/>
      <c r="B339" s="61">
        <v>26</v>
      </c>
      <c r="C339" s="65" t="s">
        <v>1034</v>
      </c>
      <c r="D339" s="62" t="s">
        <v>995</v>
      </c>
      <c r="E339" s="111" t="s">
        <v>1036</v>
      </c>
      <c r="F339" s="65">
        <v>615</v>
      </c>
      <c r="G339" s="62"/>
      <c r="H339" s="65" t="s">
        <v>1038</v>
      </c>
      <c r="I339" s="77" t="s">
        <v>998</v>
      </c>
      <c r="J339" s="55" t="s">
        <v>999</v>
      </c>
    </row>
    <row r="340" spans="1:10">
      <c r="A340" s="13"/>
      <c r="B340" s="60">
        <v>27</v>
      </c>
      <c r="C340" s="65" t="s">
        <v>1039</v>
      </c>
      <c r="D340" s="62" t="s">
        <v>995</v>
      </c>
      <c r="E340" s="103" t="s">
        <v>1040</v>
      </c>
      <c r="F340" s="65">
        <v>670</v>
      </c>
      <c r="G340" s="62"/>
      <c r="H340" s="65" t="s">
        <v>1041</v>
      </c>
      <c r="I340" s="77" t="s">
        <v>998</v>
      </c>
      <c r="J340" s="55" t="s">
        <v>999</v>
      </c>
    </row>
    <row r="341" spans="1:10">
      <c r="A341" s="13"/>
      <c r="B341" s="61">
        <v>28</v>
      </c>
      <c r="C341" s="66" t="s">
        <v>636</v>
      </c>
      <c r="D341" s="79" t="s">
        <v>995</v>
      </c>
      <c r="E341" s="112" t="s">
        <v>1042</v>
      </c>
      <c r="F341" s="66">
        <v>0</v>
      </c>
      <c r="G341" s="79">
        <v>504</v>
      </c>
      <c r="H341" s="66" t="s">
        <v>1043</v>
      </c>
      <c r="I341" s="78" t="s">
        <v>998</v>
      </c>
      <c r="J341" s="79" t="s">
        <v>999</v>
      </c>
    </row>
    <row r="342" spans="1:10">
      <c r="A342" s="13"/>
      <c r="B342" s="60">
        <v>29</v>
      </c>
      <c r="C342" s="65" t="s">
        <v>1044</v>
      </c>
      <c r="D342" s="62" t="s">
        <v>995</v>
      </c>
      <c r="E342" s="103" t="s">
        <v>1045</v>
      </c>
      <c r="F342" s="65">
        <v>670</v>
      </c>
      <c r="G342" s="62"/>
      <c r="H342" s="65" t="s">
        <v>1046</v>
      </c>
      <c r="I342" s="77" t="s">
        <v>998</v>
      </c>
      <c r="J342" s="55" t="s">
        <v>999</v>
      </c>
    </row>
    <row r="343" spans="1:10">
      <c r="A343" s="13"/>
      <c r="B343" s="61">
        <v>30</v>
      </c>
      <c r="C343" s="65" t="s">
        <v>1047</v>
      </c>
      <c r="D343" s="62" t="s">
        <v>995</v>
      </c>
      <c r="E343" s="103" t="s">
        <v>1045</v>
      </c>
      <c r="F343" s="65">
        <v>670</v>
      </c>
      <c r="G343" s="62"/>
      <c r="H343" s="65" t="s">
        <v>1048</v>
      </c>
      <c r="I343" s="77" t="s">
        <v>998</v>
      </c>
      <c r="J343" s="55" t="s">
        <v>999</v>
      </c>
    </row>
    <row r="344" spans="1:10">
      <c r="A344" s="13"/>
      <c r="B344" s="60">
        <v>31</v>
      </c>
      <c r="C344" s="65" t="s">
        <v>1044</v>
      </c>
      <c r="D344" s="62" t="s">
        <v>995</v>
      </c>
      <c r="E344" s="103" t="s">
        <v>1049</v>
      </c>
      <c r="F344" s="65">
        <v>930</v>
      </c>
      <c r="G344" s="62"/>
      <c r="H344" s="65" t="s">
        <v>1050</v>
      </c>
      <c r="I344" s="77" t="s">
        <v>998</v>
      </c>
      <c r="J344" s="55" t="s">
        <v>999</v>
      </c>
    </row>
    <row r="345" spans="1:10">
      <c r="A345" s="13"/>
      <c r="B345" s="61">
        <v>32</v>
      </c>
      <c r="C345" s="65" t="s">
        <v>1047</v>
      </c>
      <c r="D345" s="62" t="s">
        <v>995</v>
      </c>
      <c r="E345" s="103" t="s">
        <v>1049</v>
      </c>
      <c r="F345" s="65">
        <v>930</v>
      </c>
      <c r="G345" s="62"/>
      <c r="H345" s="65" t="s">
        <v>1051</v>
      </c>
      <c r="I345" s="77" t="s">
        <v>998</v>
      </c>
      <c r="J345" s="55" t="s">
        <v>999</v>
      </c>
    </row>
    <row r="346" spans="1:10">
      <c r="A346" s="13"/>
      <c r="B346" s="60">
        <v>33</v>
      </c>
      <c r="C346" s="65" t="s">
        <v>1052</v>
      </c>
      <c r="D346" s="62" t="s">
        <v>995</v>
      </c>
      <c r="E346" s="103" t="s">
        <v>1053</v>
      </c>
      <c r="F346" s="65">
        <v>989</v>
      </c>
      <c r="G346" s="62"/>
      <c r="H346" s="65" t="s">
        <v>1054</v>
      </c>
      <c r="I346" s="77" t="s">
        <v>998</v>
      </c>
      <c r="J346" s="55" t="s">
        <v>999</v>
      </c>
    </row>
    <row r="347" spans="1:10">
      <c r="A347" s="13"/>
      <c r="B347" s="61">
        <v>34</v>
      </c>
      <c r="C347" s="65" t="s">
        <v>1052</v>
      </c>
      <c r="D347" s="62" t="s">
        <v>995</v>
      </c>
      <c r="E347" s="103" t="s">
        <v>1055</v>
      </c>
      <c r="F347" s="65">
        <v>1089</v>
      </c>
      <c r="G347" s="62"/>
      <c r="H347" s="65" t="s">
        <v>1056</v>
      </c>
      <c r="I347" s="77" t="s">
        <v>998</v>
      </c>
      <c r="J347" s="55" t="s">
        <v>999</v>
      </c>
    </row>
    <row r="348" spans="1:10">
      <c r="A348" s="13"/>
      <c r="B348" s="60">
        <v>35</v>
      </c>
      <c r="C348" s="66" t="s">
        <v>947</v>
      </c>
      <c r="D348" s="79" t="s">
        <v>995</v>
      </c>
      <c r="E348" s="112" t="s">
        <v>1057</v>
      </c>
      <c r="F348" s="66">
        <v>0</v>
      </c>
      <c r="G348" s="79">
        <v>0</v>
      </c>
      <c r="H348" s="66" t="s">
        <v>1058</v>
      </c>
      <c r="I348" s="78" t="s">
        <v>998</v>
      </c>
      <c r="J348" s="79" t="s">
        <v>999</v>
      </c>
    </row>
    <row r="349" spans="1:10">
      <c r="A349" s="13"/>
      <c r="B349" s="61">
        <v>36</v>
      </c>
      <c r="C349" s="65" t="s">
        <v>947</v>
      </c>
      <c r="D349" s="62" t="s">
        <v>995</v>
      </c>
      <c r="E349" s="103" t="s">
        <v>1059</v>
      </c>
      <c r="F349" s="65">
        <v>799</v>
      </c>
      <c r="G349" s="62"/>
      <c r="H349" s="65" t="s">
        <v>1060</v>
      </c>
      <c r="I349" s="77" t="s">
        <v>998</v>
      </c>
      <c r="J349" s="55" t="s">
        <v>999</v>
      </c>
    </row>
    <row r="350" spans="1:10">
      <c r="A350" s="13"/>
      <c r="B350" s="60">
        <v>37</v>
      </c>
      <c r="C350" s="65" t="s">
        <v>1061</v>
      </c>
      <c r="D350" s="62" t="s">
        <v>995</v>
      </c>
      <c r="E350" s="103" t="s">
        <v>1062</v>
      </c>
      <c r="F350" s="65">
        <v>670</v>
      </c>
      <c r="G350" s="62"/>
      <c r="H350" s="65" t="s">
        <v>1063</v>
      </c>
      <c r="I350" s="77" t="s">
        <v>998</v>
      </c>
      <c r="J350" s="55" t="s">
        <v>999</v>
      </c>
    </row>
    <row r="351" spans="1:10">
      <c r="A351" s="13"/>
      <c r="B351" s="61">
        <v>38</v>
      </c>
      <c r="C351" s="65" t="s">
        <v>1064</v>
      </c>
      <c r="D351" s="62" t="s">
        <v>995</v>
      </c>
      <c r="E351" s="103" t="s">
        <v>1065</v>
      </c>
      <c r="F351" s="65">
        <v>989</v>
      </c>
      <c r="G351" s="62"/>
      <c r="H351" s="65" t="s">
        <v>1066</v>
      </c>
      <c r="I351" s="77" t="s">
        <v>998</v>
      </c>
      <c r="J351" s="55" t="s">
        <v>999</v>
      </c>
    </row>
    <row r="352" spans="1:10">
      <c r="A352" s="13"/>
      <c r="B352" s="60">
        <v>39</v>
      </c>
      <c r="C352" s="65" t="s">
        <v>1067</v>
      </c>
      <c r="D352" s="62" t="s">
        <v>995</v>
      </c>
      <c r="E352" s="103" t="s">
        <v>1065</v>
      </c>
      <c r="F352" s="65">
        <v>989</v>
      </c>
      <c r="G352" s="62"/>
      <c r="H352" s="65" t="s">
        <v>1068</v>
      </c>
      <c r="I352" s="77" t="s">
        <v>998</v>
      </c>
      <c r="J352" s="55" t="s">
        <v>999</v>
      </c>
    </row>
    <row r="353" spans="1:10">
      <c r="A353" s="13"/>
      <c r="B353" s="61">
        <v>40</v>
      </c>
      <c r="C353" s="65" t="s">
        <v>1064</v>
      </c>
      <c r="D353" s="62" t="s">
        <v>995</v>
      </c>
      <c r="E353" s="103" t="s">
        <v>1055</v>
      </c>
      <c r="F353" s="65">
        <v>1089</v>
      </c>
      <c r="G353" s="62"/>
      <c r="H353" s="65" t="s">
        <v>1069</v>
      </c>
      <c r="I353" s="77" t="s">
        <v>998</v>
      </c>
      <c r="J353" s="55" t="s">
        <v>999</v>
      </c>
    </row>
    <row r="354" spans="1:10">
      <c r="A354" s="13"/>
      <c r="B354" s="60">
        <v>41</v>
      </c>
      <c r="C354" s="65" t="s">
        <v>1067</v>
      </c>
      <c r="D354" s="62" t="s">
        <v>995</v>
      </c>
      <c r="E354" s="103" t="s">
        <v>1055</v>
      </c>
      <c r="F354" s="65">
        <v>1089</v>
      </c>
      <c r="G354" s="62"/>
      <c r="H354" s="65" t="s">
        <v>1070</v>
      </c>
      <c r="I354" s="77" t="s">
        <v>998</v>
      </c>
      <c r="J354" s="55" t="s">
        <v>999</v>
      </c>
    </row>
    <row r="355" spans="1:10">
      <c r="A355" s="13"/>
      <c r="B355" s="61">
        <v>42</v>
      </c>
      <c r="C355" s="65" t="s">
        <v>681</v>
      </c>
      <c r="D355" s="62" t="s">
        <v>995</v>
      </c>
      <c r="E355" s="103" t="s">
        <v>1071</v>
      </c>
      <c r="F355" s="65">
        <v>525</v>
      </c>
      <c r="G355" s="62"/>
      <c r="H355" s="65" t="s">
        <v>1072</v>
      </c>
      <c r="I355" s="77" t="s">
        <v>998</v>
      </c>
      <c r="J355" s="55" t="s">
        <v>999</v>
      </c>
    </row>
    <row r="356" spans="1:10">
      <c r="A356" s="13"/>
      <c r="B356" s="60">
        <v>43</v>
      </c>
      <c r="C356" s="65" t="s">
        <v>1073</v>
      </c>
      <c r="D356" s="62" t="s">
        <v>995</v>
      </c>
      <c r="E356" s="103" t="s">
        <v>1071</v>
      </c>
      <c r="F356" s="65">
        <v>525</v>
      </c>
      <c r="G356" s="62"/>
      <c r="H356" s="65" t="s">
        <v>1074</v>
      </c>
      <c r="I356" s="77" t="s">
        <v>998</v>
      </c>
      <c r="J356" s="55" t="s">
        <v>999</v>
      </c>
    </row>
    <row r="357" spans="1:10">
      <c r="A357" s="13"/>
      <c r="B357" s="61">
        <v>44</v>
      </c>
      <c r="C357" s="65" t="s">
        <v>681</v>
      </c>
      <c r="D357" s="62" t="s">
        <v>995</v>
      </c>
      <c r="E357" s="103" t="s">
        <v>1075</v>
      </c>
      <c r="F357" s="65">
        <v>569</v>
      </c>
      <c r="G357" s="62"/>
      <c r="H357" s="65" t="s">
        <v>1076</v>
      </c>
      <c r="I357" s="77" t="s">
        <v>998</v>
      </c>
      <c r="J357" s="55" t="s">
        <v>999</v>
      </c>
    </row>
    <row r="358" spans="1:10">
      <c r="A358" s="13"/>
      <c r="B358" s="60">
        <v>45</v>
      </c>
      <c r="C358" s="65" t="s">
        <v>1073</v>
      </c>
      <c r="D358" s="62" t="s">
        <v>995</v>
      </c>
      <c r="E358" s="103" t="s">
        <v>1075</v>
      </c>
      <c r="F358" s="65">
        <v>569</v>
      </c>
      <c r="G358" s="62"/>
      <c r="H358" s="65" t="s">
        <v>1077</v>
      </c>
      <c r="I358" s="77" t="s">
        <v>998</v>
      </c>
      <c r="J358" s="55" t="s">
        <v>999</v>
      </c>
    </row>
    <row r="359" spans="1:10">
      <c r="A359" s="13"/>
      <c r="B359" s="61">
        <v>46</v>
      </c>
      <c r="C359" s="65" t="s">
        <v>681</v>
      </c>
      <c r="D359" s="62" t="s">
        <v>995</v>
      </c>
      <c r="E359" s="103" t="s">
        <v>1078</v>
      </c>
      <c r="F359" s="65">
        <v>525</v>
      </c>
      <c r="G359" s="62"/>
      <c r="H359" s="65" t="s">
        <v>1079</v>
      </c>
      <c r="I359" s="77" t="s">
        <v>998</v>
      </c>
      <c r="J359" s="55" t="s">
        <v>999</v>
      </c>
    </row>
    <row r="360" spans="1:10">
      <c r="A360" s="13"/>
      <c r="B360" s="60">
        <v>47</v>
      </c>
      <c r="C360" s="65" t="s">
        <v>1073</v>
      </c>
      <c r="D360" s="62" t="s">
        <v>995</v>
      </c>
      <c r="E360" s="103" t="s">
        <v>1078</v>
      </c>
      <c r="F360" s="65">
        <v>525</v>
      </c>
      <c r="G360" s="62"/>
      <c r="H360" s="65" t="s">
        <v>1080</v>
      </c>
      <c r="I360" s="77" t="s">
        <v>998</v>
      </c>
      <c r="J360" s="55" t="s">
        <v>999</v>
      </c>
    </row>
    <row r="361" spans="1:10">
      <c r="A361" s="13"/>
      <c r="B361" s="61">
        <v>48</v>
      </c>
      <c r="C361" s="66" t="s">
        <v>951</v>
      </c>
      <c r="D361" s="79" t="s">
        <v>995</v>
      </c>
      <c r="E361" s="112" t="s">
        <v>1081</v>
      </c>
      <c r="F361" s="66">
        <v>0</v>
      </c>
      <c r="G361" s="79">
        <v>0</v>
      </c>
      <c r="H361" s="66" t="s">
        <v>1082</v>
      </c>
      <c r="I361" s="78" t="s">
        <v>998</v>
      </c>
      <c r="J361" s="79" t="s">
        <v>999</v>
      </c>
    </row>
    <row r="362" spans="1:10">
      <c r="A362" s="13"/>
      <c r="B362" s="60">
        <v>49</v>
      </c>
      <c r="C362" s="65" t="s">
        <v>951</v>
      </c>
      <c r="D362" s="62" t="s">
        <v>995</v>
      </c>
      <c r="E362" s="103" t="s">
        <v>1059</v>
      </c>
      <c r="F362" s="65">
        <v>770</v>
      </c>
      <c r="G362" s="62"/>
      <c r="H362" s="65" t="s">
        <v>1083</v>
      </c>
      <c r="I362" s="77" t="s">
        <v>998</v>
      </c>
      <c r="J362" s="55" t="s">
        <v>999</v>
      </c>
    </row>
    <row r="363" spans="1:10">
      <c r="A363" s="13"/>
      <c r="B363" s="61">
        <v>50</v>
      </c>
      <c r="C363" s="65" t="s">
        <v>1084</v>
      </c>
      <c r="D363" s="62" t="s">
        <v>995</v>
      </c>
      <c r="E363" s="103" t="s">
        <v>1085</v>
      </c>
      <c r="F363" s="65">
        <v>1000</v>
      </c>
      <c r="G363" s="62"/>
      <c r="H363" s="65" t="s">
        <v>1086</v>
      </c>
      <c r="I363" s="77" t="s">
        <v>998</v>
      </c>
      <c r="J363" s="55" t="s">
        <v>999</v>
      </c>
    </row>
    <row r="364" spans="1:10">
      <c r="A364" s="13"/>
      <c r="B364" s="60">
        <v>51</v>
      </c>
      <c r="C364" s="65" t="s">
        <v>1084</v>
      </c>
      <c r="D364" s="62" t="s">
        <v>1087</v>
      </c>
      <c r="E364" s="103" t="s">
        <v>1088</v>
      </c>
      <c r="F364" s="65">
        <v>889</v>
      </c>
      <c r="G364" s="62"/>
      <c r="H364" s="65" t="s">
        <v>1089</v>
      </c>
      <c r="I364" s="77" t="s">
        <v>998</v>
      </c>
      <c r="J364" s="55" t="s">
        <v>999</v>
      </c>
    </row>
    <row r="365" spans="1:10">
      <c r="A365" s="13"/>
      <c r="B365" s="61">
        <v>52</v>
      </c>
      <c r="C365" s="65" t="s">
        <v>846</v>
      </c>
      <c r="D365" s="62" t="s">
        <v>995</v>
      </c>
      <c r="E365" s="103" t="s">
        <v>1088</v>
      </c>
      <c r="F365" s="65">
        <v>640</v>
      </c>
      <c r="G365" s="62"/>
      <c r="H365" s="65" t="s">
        <v>1090</v>
      </c>
      <c r="I365" s="77" t="s">
        <v>998</v>
      </c>
      <c r="J365" s="55" t="s">
        <v>999</v>
      </c>
    </row>
    <row r="366" spans="1:10">
      <c r="A366" s="13"/>
      <c r="B366" s="60">
        <v>53</v>
      </c>
      <c r="C366" s="65" t="s">
        <v>848</v>
      </c>
      <c r="D366" s="62" t="s">
        <v>995</v>
      </c>
      <c r="E366" s="103" t="s">
        <v>1088</v>
      </c>
      <c r="F366" s="65">
        <v>640</v>
      </c>
      <c r="G366" s="62"/>
      <c r="H366" s="65" t="s">
        <v>1091</v>
      </c>
      <c r="I366" s="77" t="s">
        <v>998</v>
      </c>
      <c r="J366" s="55" t="s">
        <v>999</v>
      </c>
    </row>
    <row r="367" spans="1:10">
      <c r="A367" s="13"/>
      <c r="B367" s="61">
        <v>54</v>
      </c>
      <c r="C367" s="65" t="s">
        <v>842</v>
      </c>
      <c r="D367" s="62" t="s">
        <v>995</v>
      </c>
      <c r="E367" s="103" t="s">
        <v>1088</v>
      </c>
      <c r="F367" s="65">
        <v>640</v>
      </c>
      <c r="G367" s="62"/>
      <c r="H367" s="65" t="s">
        <v>1092</v>
      </c>
      <c r="I367" s="77" t="s">
        <v>998</v>
      </c>
      <c r="J367" s="55" t="s">
        <v>999</v>
      </c>
    </row>
    <row r="368" spans="1:10">
      <c r="A368" s="13"/>
      <c r="B368" s="60">
        <v>55</v>
      </c>
      <c r="C368" s="65" t="s">
        <v>1093</v>
      </c>
      <c r="D368" s="62" t="s">
        <v>1087</v>
      </c>
      <c r="E368" s="103" t="s">
        <v>1094</v>
      </c>
      <c r="F368" s="65">
        <v>889</v>
      </c>
      <c r="G368" s="62"/>
      <c r="H368" s="65" t="s">
        <v>1095</v>
      </c>
      <c r="I368" s="77" t="s">
        <v>998</v>
      </c>
      <c r="J368" s="55" t="s">
        <v>999</v>
      </c>
    </row>
    <row r="369" spans="1:10">
      <c r="A369" s="13"/>
      <c r="B369" s="61">
        <v>56</v>
      </c>
      <c r="C369" s="66" t="s">
        <v>746</v>
      </c>
      <c r="D369" s="79" t="s">
        <v>995</v>
      </c>
      <c r="E369" s="112" t="s">
        <v>1096</v>
      </c>
      <c r="F369" s="66">
        <v>0</v>
      </c>
      <c r="G369" s="79">
        <v>200</v>
      </c>
      <c r="H369" s="66" t="s">
        <v>1097</v>
      </c>
      <c r="I369" s="78" t="s">
        <v>998</v>
      </c>
      <c r="J369" s="55" t="s">
        <v>999</v>
      </c>
    </row>
    <row r="370" spans="1:10">
      <c r="A370" s="13"/>
      <c r="B370" s="60">
        <v>57</v>
      </c>
      <c r="C370" s="81" t="s">
        <v>746</v>
      </c>
      <c r="D370" s="55" t="s">
        <v>995</v>
      </c>
      <c r="E370" s="113" t="s">
        <v>1098</v>
      </c>
      <c r="F370" s="81">
        <v>930</v>
      </c>
      <c r="G370" s="55"/>
      <c r="H370" s="81" t="s">
        <v>1099</v>
      </c>
      <c r="I370" s="77" t="s">
        <v>998</v>
      </c>
      <c r="J370" s="55" t="s">
        <v>999</v>
      </c>
    </row>
    <row r="371" spans="1:10">
      <c r="A371" s="13"/>
      <c r="B371" s="61">
        <v>58</v>
      </c>
      <c r="C371" s="65" t="s">
        <v>730</v>
      </c>
      <c r="D371" s="62" t="s">
        <v>995</v>
      </c>
      <c r="E371" s="103" t="s">
        <v>1100</v>
      </c>
      <c r="F371" s="65">
        <v>835</v>
      </c>
      <c r="G371" s="62"/>
      <c r="H371" s="65" t="s">
        <v>1101</v>
      </c>
      <c r="I371" s="77" t="s">
        <v>998</v>
      </c>
      <c r="J371" s="55" t="s">
        <v>999</v>
      </c>
    </row>
    <row r="372" spans="1:10">
      <c r="A372" s="13"/>
      <c r="B372" s="60">
        <v>59</v>
      </c>
      <c r="C372" s="65" t="s">
        <v>726</v>
      </c>
      <c r="D372" s="65" t="s">
        <v>995</v>
      </c>
      <c r="E372" s="114" t="s">
        <v>1100</v>
      </c>
      <c r="F372" s="65">
        <v>835</v>
      </c>
      <c r="G372" s="65"/>
      <c r="H372" s="65" t="s">
        <v>1102</v>
      </c>
      <c r="I372" s="65" t="s">
        <v>998</v>
      </c>
      <c r="J372" s="55" t="s">
        <v>999</v>
      </c>
    </row>
    <row r="373" spans="1:10">
      <c r="A373" s="13"/>
      <c r="B373" s="61">
        <v>60</v>
      </c>
      <c r="C373" s="65" t="s">
        <v>813</v>
      </c>
      <c r="D373" s="65" t="s">
        <v>995</v>
      </c>
      <c r="E373" s="114" t="s">
        <v>1103</v>
      </c>
      <c r="F373" s="65">
        <v>450</v>
      </c>
      <c r="G373" s="65"/>
      <c r="H373" s="65" t="s">
        <v>1104</v>
      </c>
      <c r="I373" s="65" t="s">
        <v>998</v>
      </c>
      <c r="J373" s="55" t="s">
        <v>999</v>
      </c>
    </row>
    <row r="374" spans="1:11">
      <c r="A374" s="13"/>
      <c r="B374" s="60">
        <v>61</v>
      </c>
      <c r="C374" s="65" t="s">
        <v>809</v>
      </c>
      <c r="D374" s="65" t="s">
        <v>995</v>
      </c>
      <c r="E374" s="114" t="s">
        <v>1103</v>
      </c>
      <c r="F374" s="65">
        <v>450</v>
      </c>
      <c r="G374" s="65"/>
      <c r="H374" s="65" t="s">
        <v>1105</v>
      </c>
      <c r="I374" s="65" t="s">
        <v>998</v>
      </c>
      <c r="J374" s="55" t="s">
        <v>999</v>
      </c>
      <c r="K374" s="15">
        <v>1335</v>
      </c>
    </row>
    <row r="375" spans="1:10">
      <c r="A375" s="13"/>
      <c r="B375" s="61">
        <v>62</v>
      </c>
      <c r="C375" s="65" t="s">
        <v>1093</v>
      </c>
      <c r="D375" s="65" t="s">
        <v>995</v>
      </c>
      <c r="E375" s="114" t="s">
        <v>1013</v>
      </c>
      <c r="F375" s="65">
        <v>1050</v>
      </c>
      <c r="G375" s="65"/>
      <c r="H375" s="65" t="s">
        <v>1106</v>
      </c>
      <c r="I375" s="65" t="s">
        <v>998</v>
      </c>
      <c r="J375" s="55" t="s">
        <v>999</v>
      </c>
    </row>
    <row r="376" spans="1:10">
      <c r="A376" s="13"/>
      <c r="B376" s="60">
        <v>63</v>
      </c>
      <c r="C376" s="65" t="s">
        <v>600</v>
      </c>
      <c r="D376" s="65" t="s">
        <v>995</v>
      </c>
      <c r="E376" s="109" t="s">
        <v>1107</v>
      </c>
      <c r="F376" s="65">
        <v>780</v>
      </c>
      <c r="G376" s="65"/>
      <c r="H376" s="65" t="s">
        <v>1108</v>
      </c>
      <c r="I376" s="65" t="s">
        <v>998</v>
      </c>
      <c r="J376" s="55" t="s">
        <v>999</v>
      </c>
    </row>
    <row r="377" spans="1:10">
      <c r="A377" s="13"/>
      <c r="B377" s="61">
        <v>64</v>
      </c>
      <c r="C377" s="65" t="s">
        <v>604</v>
      </c>
      <c r="D377" s="65" t="s">
        <v>995</v>
      </c>
      <c r="E377" s="109" t="s">
        <v>1107</v>
      </c>
      <c r="F377" s="65">
        <v>780</v>
      </c>
      <c r="G377" s="65"/>
      <c r="H377" s="65" t="s">
        <v>1109</v>
      </c>
      <c r="I377" s="65" t="s">
        <v>998</v>
      </c>
      <c r="J377" s="55" t="s">
        <v>999</v>
      </c>
    </row>
    <row r="378" spans="1:10">
      <c r="A378" s="13"/>
      <c r="B378" s="60">
        <v>65</v>
      </c>
      <c r="C378" s="65" t="s">
        <v>606</v>
      </c>
      <c r="D378" s="65" t="s">
        <v>995</v>
      </c>
      <c r="E378" s="109" t="s">
        <v>1107</v>
      </c>
      <c r="F378" s="65">
        <v>780</v>
      </c>
      <c r="G378" s="65"/>
      <c r="H378" s="65" t="s">
        <v>1110</v>
      </c>
      <c r="I378" s="65" t="s">
        <v>998</v>
      </c>
      <c r="J378" s="55" t="s">
        <v>999</v>
      </c>
    </row>
    <row r="379" spans="1:10">
      <c r="A379" s="13"/>
      <c r="B379" s="61">
        <v>66</v>
      </c>
      <c r="C379" s="65" t="s">
        <v>1111</v>
      </c>
      <c r="D379" s="62" t="s">
        <v>1087</v>
      </c>
      <c r="E379" s="114" t="s">
        <v>1112</v>
      </c>
      <c r="F379" s="65">
        <v>889</v>
      </c>
      <c r="G379" s="65"/>
      <c r="H379" s="65" t="s">
        <v>1113</v>
      </c>
      <c r="I379" s="65" t="s">
        <v>998</v>
      </c>
      <c r="J379" s="55" t="s">
        <v>999</v>
      </c>
    </row>
    <row r="380" spans="1:10">
      <c r="A380" s="13"/>
      <c r="B380" s="60">
        <v>67</v>
      </c>
      <c r="C380" s="65" t="s">
        <v>1111</v>
      </c>
      <c r="D380" s="65" t="s">
        <v>995</v>
      </c>
      <c r="E380" s="114" t="s">
        <v>1013</v>
      </c>
      <c r="F380" s="65">
        <v>910</v>
      </c>
      <c r="G380" s="65"/>
      <c r="H380" s="65" t="s">
        <v>1114</v>
      </c>
      <c r="I380" s="65" t="s">
        <v>998</v>
      </c>
      <c r="J380" s="55" t="s">
        <v>999</v>
      </c>
    </row>
    <row r="381" spans="1:10">
      <c r="A381" s="13"/>
      <c r="B381" s="61">
        <v>68</v>
      </c>
      <c r="C381" s="65" t="s">
        <v>1115</v>
      </c>
      <c r="D381" s="65" t="s">
        <v>995</v>
      </c>
      <c r="E381" s="114" t="s">
        <v>1116</v>
      </c>
      <c r="F381" s="65">
        <v>680</v>
      </c>
      <c r="G381" s="65"/>
      <c r="H381" s="65" t="s">
        <v>1117</v>
      </c>
      <c r="I381" s="65" t="s">
        <v>998</v>
      </c>
      <c r="J381" s="55" t="s">
        <v>999</v>
      </c>
    </row>
    <row r="382" spans="1:10">
      <c r="A382" s="13"/>
      <c r="B382" s="60">
        <v>69</v>
      </c>
      <c r="C382" s="65" t="s">
        <v>1115</v>
      </c>
      <c r="D382" s="65" t="s">
        <v>995</v>
      </c>
      <c r="E382" s="114" t="s">
        <v>1118</v>
      </c>
      <c r="F382" s="65">
        <v>910</v>
      </c>
      <c r="G382" s="65"/>
      <c r="H382" s="65" t="s">
        <v>1119</v>
      </c>
      <c r="I382" s="65" t="s">
        <v>998</v>
      </c>
      <c r="J382" s="55" t="s">
        <v>999</v>
      </c>
    </row>
    <row r="383" spans="1:10">
      <c r="A383" s="13"/>
      <c r="B383" s="61">
        <v>70</v>
      </c>
      <c r="C383" s="65" t="s">
        <v>783</v>
      </c>
      <c r="D383" s="65" t="s">
        <v>995</v>
      </c>
      <c r="E383" s="114" t="s">
        <v>1120</v>
      </c>
      <c r="F383" s="65">
        <v>760</v>
      </c>
      <c r="G383" s="65"/>
      <c r="H383" s="65" t="s">
        <v>1121</v>
      </c>
      <c r="I383" s="65" t="s">
        <v>998</v>
      </c>
      <c r="J383" s="55" t="s">
        <v>999</v>
      </c>
    </row>
    <row r="384" spans="1:10">
      <c r="A384" s="13"/>
      <c r="B384" s="60">
        <v>71</v>
      </c>
      <c r="C384" s="65" t="s">
        <v>795</v>
      </c>
      <c r="D384" s="65" t="s">
        <v>995</v>
      </c>
      <c r="E384" s="114" t="s">
        <v>1120</v>
      </c>
      <c r="F384" s="65">
        <v>760</v>
      </c>
      <c r="G384" s="65"/>
      <c r="H384" s="65" t="s">
        <v>1122</v>
      </c>
      <c r="I384" s="65" t="s">
        <v>998</v>
      </c>
      <c r="J384" s="55" t="s">
        <v>999</v>
      </c>
    </row>
    <row r="385" spans="1:10">
      <c r="A385" s="13"/>
      <c r="B385" s="61">
        <v>72</v>
      </c>
      <c r="C385" s="65" t="s">
        <v>477</v>
      </c>
      <c r="D385" s="65" t="s">
        <v>995</v>
      </c>
      <c r="E385" s="114" t="s">
        <v>1123</v>
      </c>
      <c r="F385" s="65">
        <v>620</v>
      </c>
      <c r="G385" s="65"/>
      <c r="H385" s="65" t="s">
        <v>1124</v>
      </c>
      <c r="I385" s="65" t="s">
        <v>998</v>
      </c>
      <c r="J385" s="65" t="s">
        <v>1125</v>
      </c>
    </row>
    <row r="386" spans="1:10">
      <c r="A386" s="13"/>
      <c r="B386" s="60">
        <v>73</v>
      </c>
      <c r="C386" s="65"/>
      <c r="D386" s="65"/>
      <c r="E386" s="114"/>
      <c r="F386" s="65"/>
      <c r="G386" s="65"/>
      <c r="H386" s="65"/>
      <c r="I386" s="65"/>
      <c r="J386" s="65"/>
    </row>
    <row r="387" spans="2:10">
      <c r="B387" s="61">
        <v>74</v>
      </c>
      <c r="C387" s="65"/>
      <c r="D387" s="65"/>
      <c r="E387" s="114"/>
      <c r="F387" s="65"/>
      <c r="G387" s="65"/>
      <c r="H387" s="65"/>
      <c r="I387" s="65"/>
      <c r="J387" s="65"/>
    </row>
    <row r="388" spans="1:10">
      <c r="A388" s="11"/>
      <c r="B388" s="86" t="s">
        <v>988</v>
      </c>
      <c r="C388" s="55"/>
      <c r="D388" s="60"/>
      <c r="E388" s="115"/>
      <c r="F388" s="87">
        <f>SUM(F314:F387)</f>
        <v>47402</v>
      </c>
      <c r="G388" s="87">
        <f>SUM(G314:G387)</f>
        <v>1663</v>
      </c>
      <c r="H388" s="88"/>
      <c r="I388" s="105"/>
      <c r="J388" s="106"/>
    </row>
    <row r="389" spans="1:10">
      <c r="A389" s="11"/>
      <c r="B389" s="89" t="s">
        <v>989</v>
      </c>
      <c r="C389" s="90"/>
      <c r="D389" s="91"/>
      <c r="E389" s="116"/>
      <c r="F389" s="93">
        <f>F388+G388</f>
        <v>49065</v>
      </c>
      <c r="G389" s="94"/>
      <c r="H389" s="95"/>
      <c r="I389" s="107"/>
      <c r="J389" s="94"/>
    </row>
    <row r="390" spans="1:10">
      <c r="A390" s="11"/>
      <c r="B390" s="89" t="s">
        <v>7</v>
      </c>
      <c r="C390" s="90"/>
      <c r="D390" s="91"/>
      <c r="E390" s="116"/>
      <c r="F390" s="93"/>
      <c r="G390" s="94"/>
      <c r="H390" s="95"/>
      <c r="I390" s="107"/>
      <c r="J390" s="94"/>
    </row>
    <row r="391" ht="14.25" spans="2:10">
      <c r="B391" s="96"/>
      <c r="C391" s="97"/>
      <c r="D391" s="98"/>
      <c r="E391" s="99"/>
      <c r="F391" s="100"/>
      <c r="G391" s="98"/>
      <c r="H391" s="101"/>
      <c r="I391" s="108"/>
      <c r="J391" s="98"/>
    </row>
    <row r="392" spans="2:10">
      <c r="B392" s="21"/>
      <c r="C392" s="53" t="s">
        <v>991</v>
      </c>
      <c r="D392" s="42" t="s">
        <v>992</v>
      </c>
      <c r="E392" s="24"/>
      <c r="F392" s="44" t="s">
        <v>993</v>
      </c>
      <c r="G392" s="42"/>
      <c r="H392" s="26"/>
      <c r="I392" s="69"/>
      <c r="J392" s="23"/>
    </row>
  </sheetData>
  <autoFilter xmlns:etc="http://www.wps.cn/officeDocument/2017/etCustomData" ref="B8:J301" etc:filterBottomFollowUsedRange="0">
    <extLst/>
  </autoFilter>
  <mergeCells count="15">
    <mergeCell ref="B3:J3"/>
    <mergeCell ref="F5:G5"/>
    <mergeCell ref="B297:E297"/>
    <mergeCell ref="B298:E298"/>
    <mergeCell ref="F298:J298"/>
    <mergeCell ref="B299:E299"/>
    <mergeCell ref="F299:J299"/>
    <mergeCell ref="B308:J308"/>
    <mergeCell ref="F310:G310"/>
    <mergeCell ref="B388:E388"/>
    <mergeCell ref="B389:E389"/>
    <mergeCell ref="F389:J389"/>
    <mergeCell ref="B390:E390"/>
    <mergeCell ref="F390:J390"/>
    <mergeCell ref="G246:G247"/>
  </mergeCells>
  <pageMargins left="0.75" right="0.75" top="1" bottom="1" header="0.5" footer="0.5"/>
  <pageSetup paperSize="9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9"/>
  <sheetViews>
    <sheetView topLeftCell="A4" workbookViewId="0">
      <selection activeCell="F64" sqref="F64"/>
    </sheetView>
  </sheetViews>
  <sheetFormatPr defaultColWidth="9.7" defaultRowHeight="15.75"/>
  <cols>
    <col min="1" max="5" width="9.7" style="3"/>
    <col min="6" max="7" width="18.4083333333333" style="3" customWidth="1"/>
    <col min="8" max="16384" width="9.7" style="3"/>
  </cols>
  <sheetData>
    <row r="1" s="1" customFormat="1" ht="14.25" spans="1:10">
      <c r="A1" s="4" t="s">
        <v>1126</v>
      </c>
      <c r="B1" s="4" t="s">
        <v>1127</v>
      </c>
      <c r="C1" s="4" t="s">
        <v>1128</v>
      </c>
      <c r="D1" s="4" t="s">
        <v>1129</v>
      </c>
      <c r="E1" s="4" t="s">
        <v>1130</v>
      </c>
      <c r="F1" s="4" t="s">
        <v>1131</v>
      </c>
      <c r="G1" s="4" t="s">
        <v>1132</v>
      </c>
      <c r="H1" s="4" t="s">
        <v>1133</v>
      </c>
      <c r="I1" s="4" t="s">
        <v>1134</v>
      </c>
      <c r="J1" s="8" t="s">
        <v>1135</v>
      </c>
    </row>
    <row r="2" s="2" customFormat="1" ht="14.25" spans="1:10">
      <c r="A2" s="5" t="s">
        <v>1136</v>
      </c>
      <c r="B2" s="5" t="s">
        <v>1137</v>
      </c>
      <c r="C2" s="5" t="s">
        <v>1138</v>
      </c>
      <c r="D2" s="5" t="s">
        <v>1139</v>
      </c>
      <c r="E2" s="5" t="s">
        <v>1140</v>
      </c>
      <c r="F2" s="5" t="s">
        <v>1141</v>
      </c>
      <c r="G2" s="5" t="s">
        <v>1142</v>
      </c>
      <c r="H2" s="5" t="s">
        <v>1143</v>
      </c>
      <c r="I2" s="5" t="s">
        <v>1144</v>
      </c>
      <c r="J2" s="5">
        <v>323.5</v>
      </c>
    </row>
    <row r="3" s="2" customFormat="1" ht="14.25" spans="1:10">
      <c r="A3" s="5" t="s">
        <v>1145</v>
      </c>
      <c r="B3" s="5" t="s">
        <v>1146</v>
      </c>
      <c r="C3" s="5" t="s">
        <v>1138</v>
      </c>
      <c r="D3" s="5" t="s">
        <v>1140</v>
      </c>
      <c r="E3" s="5" t="s">
        <v>1139</v>
      </c>
      <c r="F3" s="5" t="s">
        <v>1147</v>
      </c>
      <c r="G3" s="5" t="s">
        <v>1148</v>
      </c>
      <c r="H3" s="5" t="s">
        <v>1143</v>
      </c>
      <c r="I3" s="5" t="s">
        <v>1144</v>
      </c>
      <c r="J3" s="5">
        <v>324.5</v>
      </c>
    </row>
    <row r="4" s="2" customFormat="1" ht="14.25" spans="1:10">
      <c r="A4" s="5" t="s">
        <v>1149</v>
      </c>
      <c r="B4" s="5" t="s">
        <v>1150</v>
      </c>
      <c r="C4" s="5" t="s">
        <v>1151</v>
      </c>
      <c r="D4" s="5" t="s">
        <v>1152</v>
      </c>
      <c r="E4" s="5" t="s">
        <v>1153</v>
      </c>
      <c r="F4" s="5" t="s">
        <v>1154</v>
      </c>
      <c r="G4" s="5" t="s">
        <v>1155</v>
      </c>
      <c r="H4" s="5" t="s">
        <v>1156</v>
      </c>
      <c r="I4" s="5" t="s">
        <v>1157</v>
      </c>
      <c r="J4" s="5">
        <v>200.5</v>
      </c>
    </row>
    <row r="5" s="2" customFormat="1" ht="14.25" spans="1:10">
      <c r="A5" s="5" t="s">
        <v>1158</v>
      </c>
      <c r="B5" s="5" t="s">
        <v>1159</v>
      </c>
      <c r="C5" s="5" t="s">
        <v>1160</v>
      </c>
      <c r="D5" s="5" t="s">
        <v>1139</v>
      </c>
      <c r="E5" s="5" t="s">
        <v>1161</v>
      </c>
      <c r="F5" s="5" t="s">
        <v>1162</v>
      </c>
      <c r="G5" s="5" t="s">
        <v>1163</v>
      </c>
      <c r="H5" s="5" t="s">
        <v>1156</v>
      </c>
      <c r="I5" s="5" t="s">
        <v>1144</v>
      </c>
      <c r="J5" s="5">
        <v>825.5</v>
      </c>
    </row>
    <row r="6" s="2" customFormat="1" ht="14.25" spans="1:10">
      <c r="A6" s="5" t="s">
        <v>1164</v>
      </c>
      <c r="B6" s="5" t="s">
        <v>1165</v>
      </c>
      <c r="C6" s="5" t="s">
        <v>1138</v>
      </c>
      <c r="D6" s="5" t="s">
        <v>1166</v>
      </c>
      <c r="E6" s="5" t="s">
        <v>1152</v>
      </c>
      <c r="F6" s="5" t="s">
        <v>1167</v>
      </c>
      <c r="G6" s="5" t="s">
        <v>1168</v>
      </c>
      <c r="H6" s="5" t="s">
        <v>819</v>
      </c>
      <c r="I6" s="5" t="s">
        <v>1144</v>
      </c>
      <c r="J6" s="5">
        <v>192</v>
      </c>
    </row>
    <row r="7" s="2" customFormat="1" ht="14.25" spans="1:10">
      <c r="A7" s="5" t="s">
        <v>1164</v>
      </c>
      <c r="B7" s="5" t="s">
        <v>1165</v>
      </c>
      <c r="C7" s="5" t="s">
        <v>1138</v>
      </c>
      <c r="D7" s="5" t="s">
        <v>1166</v>
      </c>
      <c r="E7" s="5" t="s">
        <v>1152</v>
      </c>
      <c r="F7" s="5" t="s">
        <v>1167</v>
      </c>
      <c r="G7" s="5" t="s">
        <v>1168</v>
      </c>
      <c r="H7" s="5" t="s">
        <v>307</v>
      </c>
      <c r="I7" s="5" t="s">
        <v>1144</v>
      </c>
      <c r="J7" s="5">
        <v>192</v>
      </c>
    </row>
    <row r="8" s="2" customFormat="1" ht="14.25" spans="1:10">
      <c r="A8" s="5" t="s">
        <v>1164</v>
      </c>
      <c r="B8" s="5" t="s">
        <v>1165</v>
      </c>
      <c r="C8" s="5" t="s">
        <v>1138</v>
      </c>
      <c r="D8" s="5" t="s">
        <v>1166</v>
      </c>
      <c r="E8" s="5" t="s">
        <v>1152</v>
      </c>
      <c r="F8" s="5" t="s">
        <v>1167</v>
      </c>
      <c r="G8" s="5" t="s">
        <v>1168</v>
      </c>
      <c r="H8" s="5" t="s">
        <v>301</v>
      </c>
      <c r="I8" s="5" t="s">
        <v>1144</v>
      </c>
      <c r="J8" s="5">
        <v>192</v>
      </c>
    </row>
    <row r="9" s="2" customFormat="1" ht="14.25" spans="1:10">
      <c r="A9" s="5" t="s">
        <v>1164</v>
      </c>
      <c r="B9" s="5" t="s">
        <v>1165</v>
      </c>
      <c r="C9" s="5" t="s">
        <v>1138</v>
      </c>
      <c r="D9" s="5" t="s">
        <v>1166</v>
      </c>
      <c r="E9" s="5" t="s">
        <v>1152</v>
      </c>
      <c r="F9" s="5" t="s">
        <v>1167</v>
      </c>
      <c r="G9" s="5" t="s">
        <v>1168</v>
      </c>
      <c r="H9" s="5" t="s">
        <v>297</v>
      </c>
      <c r="I9" s="5" t="s">
        <v>1144</v>
      </c>
      <c r="J9" s="5">
        <v>192</v>
      </c>
    </row>
    <row r="10" s="2" customFormat="1" ht="14.25" spans="1:10">
      <c r="A10" s="5" t="s">
        <v>1169</v>
      </c>
      <c r="B10" s="5" t="s">
        <v>1170</v>
      </c>
      <c r="C10" s="5" t="s">
        <v>1171</v>
      </c>
      <c r="D10" s="5" t="s">
        <v>1153</v>
      </c>
      <c r="E10" s="5" t="s">
        <v>1172</v>
      </c>
      <c r="F10" s="5" t="s">
        <v>1173</v>
      </c>
      <c r="G10" s="5" t="s">
        <v>1174</v>
      </c>
      <c r="H10" s="5" t="s">
        <v>1156</v>
      </c>
      <c r="I10" s="5" t="s">
        <v>1157</v>
      </c>
      <c r="J10" s="5">
        <v>603.5</v>
      </c>
    </row>
    <row r="11" s="2" customFormat="1" ht="14.25" spans="1:10">
      <c r="A11" s="5" t="s">
        <v>1175</v>
      </c>
      <c r="B11" s="5" t="s">
        <v>1176</v>
      </c>
      <c r="C11" s="5" t="s">
        <v>1138</v>
      </c>
      <c r="D11" s="5" t="s">
        <v>1177</v>
      </c>
      <c r="E11" s="5" t="s">
        <v>1178</v>
      </c>
      <c r="F11" s="5" t="s">
        <v>1179</v>
      </c>
      <c r="G11" s="5" t="s">
        <v>1180</v>
      </c>
      <c r="H11" s="5" t="s">
        <v>764</v>
      </c>
      <c r="I11" s="5" t="s">
        <v>1144</v>
      </c>
      <c r="J11" s="5">
        <v>111</v>
      </c>
    </row>
    <row r="12" s="2" customFormat="1" ht="14.25" spans="1:10">
      <c r="A12" s="5" t="s">
        <v>1175</v>
      </c>
      <c r="B12" s="5" t="s">
        <v>1176</v>
      </c>
      <c r="C12" s="5" t="s">
        <v>1138</v>
      </c>
      <c r="D12" s="5" t="s">
        <v>1177</v>
      </c>
      <c r="E12" s="5" t="s">
        <v>1178</v>
      </c>
      <c r="F12" s="5" t="s">
        <v>1179</v>
      </c>
      <c r="G12" s="5" t="s">
        <v>1180</v>
      </c>
      <c r="H12" s="5" t="s">
        <v>1181</v>
      </c>
      <c r="I12" s="5" t="s">
        <v>1144</v>
      </c>
      <c r="J12" s="5">
        <v>111</v>
      </c>
    </row>
    <row r="13" s="2" customFormat="1" ht="14.25" spans="1:10">
      <c r="A13" s="5" t="s">
        <v>1182</v>
      </c>
      <c r="B13" s="5" t="s">
        <v>1159</v>
      </c>
      <c r="C13" s="5" t="s">
        <v>1160</v>
      </c>
      <c r="D13" s="5" t="s">
        <v>1139</v>
      </c>
      <c r="E13" s="5" t="s">
        <v>1161</v>
      </c>
      <c r="F13" s="5" t="s">
        <v>1162</v>
      </c>
      <c r="G13" s="5" t="s">
        <v>1163</v>
      </c>
      <c r="H13" s="5" t="s">
        <v>1183</v>
      </c>
      <c r="I13" s="5" t="s">
        <v>1184</v>
      </c>
      <c r="J13" s="5">
        <v>1528.5</v>
      </c>
    </row>
    <row r="14" s="2" customFormat="1" ht="14.25" spans="1:10">
      <c r="A14" s="5" t="s">
        <v>1185</v>
      </c>
      <c r="B14" s="5" t="s">
        <v>1159</v>
      </c>
      <c r="C14" s="5" t="s">
        <v>1160</v>
      </c>
      <c r="D14" s="5" t="s">
        <v>1139</v>
      </c>
      <c r="E14" s="5" t="s">
        <v>1161</v>
      </c>
      <c r="F14" s="5" t="s">
        <v>1162</v>
      </c>
      <c r="G14" s="5" t="s">
        <v>1163</v>
      </c>
      <c r="H14" s="5" t="s">
        <v>1186</v>
      </c>
      <c r="I14" s="5" t="s">
        <v>1144</v>
      </c>
      <c r="J14" s="5">
        <v>825.5</v>
      </c>
    </row>
    <row r="15" s="2" customFormat="1" ht="14.25" spans="1:10">
      <c r="A15" s="5" t="s">
        <v>1187</v>
      </c>
      <c r="B15" s="5" t="s">
        <v>1188</v>
      </c>
      <c r="C15" s="5" t="s">
        <v>1151</v>
      </c>
      <c r="D15" s="5" t="s">
        <v>1152</v>
      </c>
      <c r="E15" s="5" t="s">
        <v>1189</v>
      </c>
      <c r="F15" s="5" t="s">
        <v>1190</v>
      </c>
      <c r="G15" s="5" t="s">
        <v>1191</v>
      </c>
      <c r="H15" s="5" t="s">
        <v>1183</v>
      </c>
      <c r="I15" s="5" t="s">
        <v>1157</v>
      </c>
      <c r="J15" s="5">
        <v>415.5</v>
      </c>
    </row>
    <row r="16" s="2" customFormat="1" ht="14.25" spans="1:10">
      <c r="A16" s="5" t="s">
        <v>1187</v>
      </c>
      <c r="B16" s="5" t="s">
        <v>1188</v>
      </c>
      <c r="C16" s="5" t="s">
        <v>1151</v>
      </c>
      <c r="D16" s="5" t="s">
        <v>1152</v>
      </c>
      <c r="E16" s="5" t="s">
        <v>1189</v>
      </c>
      <c r="F16" s="5" t="s">
        <v>1190</v>
      </c>
      <c r="G16" s="5" t="s">
        <v>1191</v>
      </c>
      <c r="H16" s="5" t="s">
        <v>1186</v>
      </c>
      <c r="I16" s="5" t="s">
        <v>1157</v>
      </c>
      <c r="J16" s="5">
        <v>415.5</v>
      </c>
    </row>
    <row r="17" s="2" customFormat="1" ht="14.25" spans="1:10">
      <c r="A17" s="5" t="s">
        <v>1192</v>
      </c>
      <c r="B17" s="5" t="s">
        <v>1193</v>
      </c>
      <c r="C17" s="5" t="s">
        <v>1138</v>
      </c>
      <c r="D17" s="5" t="s">
        <v>1152</v>
      </c>
      <c r="E17" s="5" t="s">
        <v>1194</v>
      </c>
      <c r="F17" s="5" t="s">
        <v>1195</v>
      </c>
      <c r="G17" s="5" t="s">
        <v>1196</v>
      </c>
      <c r="H17" s="5" t="s">
        <v>819</v>
      </c>
      <c r="I17" s="5" t="s">
        <v>1144</v>
      </c>
      <c r="J17" s="5">
        <v>207.5</v>
      </c>
    </row>
    <row r="18" s="2" customFormat="1" ht="14.25" spans="1:10">
      <c r="A18" s="5" t="s">
        <v>1192</v>
      </c>
      <c r="B18" s="5" t="s">
        <v>1193</v>
      </c>
      <c r="C18" s="5" t="s">
        <v>1138</v>
      </c>
      <c r="D18" s="5" t="s">
        <v>1152</v>
      </c>
      <c r="E18" s="5" t="s">
        <v>1194</v>
      </c>
      <c r="F18" s="5" t="s">
        <v>1195</v>
      </c>
      <c r="G18" s="5" t="s">
        <v>1196</v>
      </c>
      <c r="H18" s="5" t="s">
        <v>307</v>
      </c>
      <c r="I18" s="5" t="s">
        <v>1144</v>
      </c>
      <c r="J18" s="5">
        <v>207.5</v>
      </c>
    </row>
    <row r="19" s="2" customFormat="1" ht="14.25" spans="1:10">
      <c r="A19" s="5" t="s">
        <v>1192</v>
      </c>
      <c r="B19" s="5" t="s">
        <v>1193</v>
      </c>
      <c r="C19" s="5" t="s">
        <v>1138</v>
      </c>
      <c r="D19" s="5" t="s">
        <v>1152</v>
      </c>
      <c r="E19" s="5" t="s">
        <v>1194</v>
      </c>
      <c r="F19" s="5" t="s">
        <v>1195</v>
      </c>
      <c r="G19" s="5" t="s">
        <v>1196</v>
      </c>
      <c r="H19" s="5" t="s">
        <v>301</v>
      </c>
      <c r="I19" s="5" t="s">
        <v>1144</v>
      </c>
      <c r="J19" s="5">
        <v>207.5</v>
      </c>
    </row>
    <row r="20" s="2" customFormat="1" ht="14.25" spans="1:10">
      <c r="A20" s="5" t="s">
        <v>1192</v>
      </c>
      <c r="B20" s="5" t="s">
        <v>1193</v>
      </c>
      <c r="C20" s="5" t="s">
        <v>1138</v>
      </c>
      <c r="D20" s="5" t="s">
        <v>1152</v>
      </c>
      <c r="E20" s="5" t="s">
        <v>1194</v>
      </c>
      <c r="F20" s="5" t="s">
        <v>1195</v>
      </c>
      <c r="G20" s="5" t="s">
        <v>1196</v>
      </c>
      <c r="H20" s="5" t="s">
        <v>297</v>
      </c>
      <c r="I20" s="5" t="s">
        <v>1144</v>
      </c>
      <c r="J20" s="5">
        <v>207.5</v>
      </c>
    </row>
    <row r="21" s="2" customFormat="1" ht="14.25" spans="1:10">
      <c r="A21" s="5" t="s">
        <v>1197</v>
      </c>
      <c r="B21" s="5" t="s">
        <v>1198</v>
      </c>
      <c r="C21" s="5" t="s">
        <v>1138</v>
      </c>
      <c r="D21" s="5" t="s">
        <v>1139</v>
      </c>
      <c r="E21" s="5" t="s">
        <v>1199</v>
      </c>
      <c r="F21" s="5" t="s">
        <v>1200</v>
      </c>
      <c r="G21" s="5" t="s">
        <v>1201</v>
      </c>
      <c r="H21" s="5" t="s">
        <v>444</v>
      </c>
      <c r="I21" s="5" t="s">
        <v>1144</v>
      </c>
      <c r="J21" s="5">
        <v>265.5</v>
      </c>
    </row>
    <row r="22" s="2" customFormat="1" ht="14.25" spans="1:10">
      <c r="A22" s="5" t="s">
        <v>1197</v>
      </c>
      <c r="B22" s="5" t="s">
        <v>1198</v>
      </c>
      <c r="C22" s="5" t="s">
        <v>1138</v>
      </c>
      <c r="D22" s="5" t="s">
        <v>1139</v>
      </c>
      <c r="E22" s="5" t="s">
        <v>1199</v>
      </c>
      <c r="F22" s="5" t="s">
        <v>1200</v>
      </c>
      <c r="G22" s="5" t="s">
        <v>1201</v>
      </c>
      <c r="H22" s="5" t="s">
        <v>440</v>
      </c>
      <c r="I22" s="5" t="s">
        <v>1144</v>
      </c>
      <c r="J22" s="5">
        <v>265.5</v>
      </c>
    </row>
    <row r="23" s="2" customFormat="1" ht="14.25" spans="1:10">
      <c r="A23" s="5" t="s">
        <v>1202</v>
      </c>
      <c r="B23" s="5" t="s">
        <v>1203</v>
      </c>
      <c r="C23" s="5" t="s">
        <v>1151</v>
      </c>
      <c r="D23" s="5" t="s">
        <v>1204</v>
      </c>
      <c r="E23" s="5" t="s">
        <v>1205</v>
      </c>
      <c r="F23" s="5" t="s">
        <v>1206</v>
      </c>
      <c r="G23" s="5" t="s">
        <v>1207</v>
      </c>
      <c r="H23" s="5" t="s">
        <v>444</v>
      </c>
      <c r="I23" s="5" t="s">
        <v>1208</v>
      </c>
      <c r="J23" s="5">
        <v>222.5</v>
      </c>
    </row>
    <row r="24" s="2" customFormat="1" ht="14.25" spans="1:10">
      <c r="A24" s="5" t="s">
        <v>1202</v>
      </c>
      <c r="B24" s="5" t="s">
        <v>1203</v>
      </c>
      <c r="C24" s="5" t="s">
        <v>1151</v>
      </c>
      <c r="D24" s="5" t="s">
        <v>1204</v>
      </c>
      <c r="E24" s="5" t="s">
        <v>1205</v>
      </c>
      <c r="F24" s="5" t="s">
        <v>1206</v>
      </c>
      <c r="G24" s="5" t="s">
        <v>1207</v>
      </c>
      <c r="H24" s="5" t="s">
        <v>440</v>
      </c>
      <c r="I24" s="5" t="s">
        <v>1208</v>
      </c>
      <c r="J24" s="5">
        <v>222.5</v>
      </c>
    </row>
    <row r="25" s="2" customFormat="1" ht="14.25" spans="1:10">
      <c r="A25" s="5" t="s">
        <v>1209</v>
      </c>
      <c r="B25" s="5" t="s">
        <v>1210</v>
      </c>
      <c r="C25" s="5" t="s">
        <v>1138</v>
      </c>
      <c r="D25" s="5" t="s">
        <v>1211</v>
      </c>
      <c r="E25" s="5" t="s">
        <v>1212</v>
      </c>
      <c r="F25" s="5" t="s">
        <v>1213</v>
      </c>
      <c r="G25" s="5" t="s">
        <v>1214</v>
      </c>
      <c r="H25" s="5" t="s">
        <v>754</v>
      </c>
      <c r="I25" s="5" t="s">
        <v>1144</v>
      </c>
      <c r="J25" s="5">
        <v>96</v>
      </c>
    </row>
    <row r="26" s="2" customFormat="1" ht="14.25" spans="1:10">
      <c r="A26" s="5" t="s">
        <v>1209</v>
      </c>
      <c r="B26" s="5" t="s">
        <v>1210</v>
      </c>
      <c r="C26" s="5" t="s">
        <v>1138</v>
      </c>
      <c r="D26" s="5" t="s">
        <v>1211</v>
      </c>
      <c r="E26" s="5" t="s">
        <v>1212</v>
      </c>
      <c r="F26" s="5" t="s">
        <v>1213</v>
      </c>
      <c r="G26" s="5" t="s">
        <v>1214</v>
      </c>
      <c r="H26" s="5" t="s">
        <v>750</v>
      </c>
      <c r="I26" s="5" t="s">
        <v>1144</v>
      </c>
      <c r="J26" s="5">
        <v>96</v>
      </c>
    </row>
    <row r="27" s="2" customFormat="1" ht="14.25" spans="1:10">
      <c r="A27" s="5" t="s">
        <v>1215</v>
      </c>
      <c r="B27" s="5" t="s">
        <v>1216</v>
      </c>
      <c r="C27" s="5" t="s">
        <v>1160</v>
      </c>
      <c r="D27" s="5" t="s">
        <v>1217</v>
      </c>
      <c r="E27" s="5" t="s">
        <v>1218</v>
      </c>
      <c r="F27" s="5" t="s">
        <v>1219</v>
      </c>
      <c r="G27" s="5" t="s">
        <v>1220</v>
      </c>
      <c r="H27" s="5" t="s">
        <v>754</v>
      </c>
      <c r="I27" s="5" t="s">
        <v>1144</v>
      </c>
      <c r="J27" s="5">
        <v>110</v>
      </c>
    </row>
    <row r="28" s="2" customFormat="1" ht="14.25" spans="1:10">
      <c r="A28" s="5" t="s">
        <v>1215</v>
      </c>
      <c r="B28" s="5" t="s">
        <v>1216</v>
      </c>
      <c r="C28" s="5" t="s">
        <v>1160</v>
      </c>
      <c r="D28" s="5" t="s">
        <v>1217</v>
      </c>
      <c r="E28" s="5" t="s">
        <v>1218</v>
      </c>
      <c r="F28" s="5" t="s">
        <v>1219</v>
      </c>
      <c r="G28" s="5" t="s">
        <v>1220</v>
      </c>
      <c r="H28" s="5" t="s">
        <v>750</v>
      </c>
      <c r="I28" s="5" t="s">
        <v>1144</v>
      </c>
      <c r="J28" s="5">
        <v>110</v>
      </c>
    </row>
    <row r="29" s="2" customFormat="1" ht="14.25" spans="1:10">
      <c r="A29" s="5" t="s">
        <v>1221</v>
      </c>
      <c r="B29" s="5" t="s">
        <v>1222</v>
      </c>
      <c r="C29" s="5" t="s">
        <v>1223</v>
      </c>
      <c r="D29" s="5" t="s">
        <v>1224</v>
      </c>
      <c r="E29" s="5" t="s">
        <v>1225</v>
      </c>
      <c r="F29" s="5" t="s">
        <v>1226</v>
      </c>
      <c r="G29" s="5" t="s">
        <v>1227</v>
      </c>
      <c r="H29" s="5" t="s">
        <v>739</v>
      </c>
      <c r="I29" s="5" t="s">
        <v>1157</v>
      </c>
      <c r="J29" s="5">
        <v>123</v>
      </c>
    </row>
    <row r="30" s="2" customFormat="1" ht="14.25" spans="1:10">
      <c r="A30" s="5" t="s">
        <v>1228</v>
      </c>
      <c r="B30" s="5" t="s">
        <v>1229</v>
      </c>
      <c r="C30" s="5" t="s">
        <v>1160</v>
      </c>
      <c r="D30" s="5" t="s">
        <v>1230</v>
      </c>
      <c r="E30" s="5" t="s">
        <v>1231</v>
      </c>
      <c r="F30" s="5" t="s">
        <v>1232</v>
      </c>
      <c r="G30" s="5" t="s">
        <v>1233</v>
      </c>
      <c r="H30" s="5" t="s">
        <v>739</v>
      </c>
      <c r="I30" s="5" t="s">
        <v>1144</v>
      </c>
      <c r="J30" s="5">
        <v>111</v>
      </c>
    </row>
    <row r="31" s="2" customFormat="1" ht="14.25" spans="1:10">
      <c r="A31" s="5" t="s">
        <v>1234</v>
      </c>
      <c r="B31" s="5" t="s">
        <v>1235</v>
      </c>
      <c r="C31" s="5" t="s">
        <v>1160</v>
      </c>
      <c r="D31" s="5" t="s">
        <v>1140</v>
      </c>
      <c r="E31" s="5" t="s">
        <v>1236</v>
      </c>
      <c r="F31" s="5" t="s">
        <v>1237</v>
      </c>
      <c r="G31" s="5" t="s">
        <v>1238</v>
      </c>
      <c r="H31" s="5" t="s">
        <v>1239</v>
      </c>
      <c r="I31" s="5" t="s">
        <v>1144</v>
      </c>
      <c r="J31" s="5">
        <v>37.5</v>
      </c>
    </row>
    <row r="32" s="2" customFormat="1" ht="14.25" spans="1:10">
      <c r="A32" s="5" t="s">
        <v>1234</v>
      </c>
      <c r="B32" s="5" t="s">
        <v>1235</v>
      </c>
      <c r="C32" s="5" t="s">
        <v>1160</v>
      </c>
      <c r="D32" s="5" t="s">
        <v>1140</v>
      </c>
      <c r="E32" s="5" t="s">
        <v>1236</v>
      </c>
      <c r="F32" s="5" t="s">
        <v>1237</v>
      </c>
      <c r="G32" s="5" t="s">
        <v>1238</v>
      </c>
      <c r="H32" s="5" t="s">
        <v>1240</v>
      </c>
      <c r="I32" s="5" t="s">
        <v>1144</v>
      </c>
      <c r="J32" s="5">
        <v>37.5</v>
      </c>
    </row>
    <row r="33" s="2" customFormat="1" ht="14.25" spans="1:10">
      <c r="A33" s="5" t="s">
        <v>1241</v>
      </c>
      <c r="B33" s="5" t="s">
        <v>1242</v>
      </c>
      <c r="C33" s="5" t="s">
        <v>1223</v>
      </c>
      <c r="D33" s="5" t="s">
        <v>1243</v>
      </c>
      <c r="E33" s="5" t="s">
        <v>1139</v>
      </c>
      <c r="F33" s="5" t="s">
        <v>1244</v>
      </c>
      <c r="G33" s="5" t="s">
        <v>1245</v>
      </c>
      <c r="H33" s="5" t="s">
        <v>1186</v>
      </c>
      <c r="I33" s="5" t="s">
        <v>1157</v>
      </c>
      <c r="J33" s="5">
        <v>160.5</v>
      </c>
    </row>
    <row r="34" s="2" customFormat="1" ht="14.25" spans="1:10">
      <c r="A34" s="5" t="s">
        <v>1241</v>
      </c>
      <c r="B34" s="5" t="s">
        <v>1242</v>
      </c>
      <c r="C34" s="5" t="s">
        <v>1223</v>
      </c>
      <c r="D34" s="5" t="s">
        <v>1243</v>
      </c>
      <c r="E34" s="5" t="s">
        <v>1139</v>
      </c>
      <c r="F34" s="5" t="s">
        <v>1244</v>
      </c>
      <c r="G34" s="5" t="s">
        <v>1245</v>
      </c>
      <c r="H34" s="5" t="s">
        <v>1183</v>
      </c>
      <c r="I34" s="5" t="s">
        <v>1157</v>
      </c>
      <c r="J34" s="5">
        <v>160.5</v>
      </c>
    </row>
    <row r="35" s="2" customFormat="1" ht="14.25" spans="1:10">
      <c r="A35" s="5" t="s">
        <v>1246</v>
      </c>
      <c r="B35" s="5" t="s">
        <v>1247</v>
      </c>
      <c r="C35" s="5" t="s">
        <v>1151</v>
      </c>
      <c r="D35" s="5" t="s">
        <v>1153</v>
      </c>
      <c r="E35" s="5" t="s">
        <v>1243</v>
      </c>
      <c r="F35" s="5" t="s">
        <v>1248</v>
      </c>
      <c r="G35" s="5" t="s">
        <v>1249</v>
      </c>
      <c r="H35" s="5" t="s">
        <v>1186</v>
      </c>
      <c r="I35" s="5" t="s">
        <v>1157</v>
      </c>
      <c r="J35" s="5">
        <v>605</v>
      </c>
    </row>
    <row r="36" s="2" customFormat="1" ht="14.25" spans="1:10">
      <c r="A36" s="5" t="s">
        <v>1246</v>
      </c>
      <c r="B36" s="5" t="s">
        <v>1247</v>
      </c>
      <c r="C36" s="5" t="s">
        <v>1151</v>
      </c>
      <c r="D36" s="5" t="s">
        <v>1153</v>
      </c>
      <c r="E36" s="5" t="s">
        <v>1243</v>
      </c>
      <c r="F36" s="5" t="s">
        <v>1248</v>
      </c>
      <c r="G36" s="5" t="s">
        <v>1249</v>
      </c>
      <c r="H36" s="5" t="s">
        <v>1183</v>
      </c>
      <c r="I36" s="5" t="s">
        <v>1157</v>
      </c>
      <c r="J36" s="5">
        <v>605</v>
      </c>
    </row>
    <row r="37" s="2" customFormat="1" ht="14.25" spans="1:10">
      <c r="A37" s="5" t="s">
        <v>1250</v>
      </c>
      <c r="B37" s="5" t="s">
        <v>1251</v>
      </c>
      <c r="C37" s="5" t="s">
        <v>1151</v>
      </c>
      <c r="D37" s="5" t="s">
        <v>1189</v>
      </c>
      <c r="E37" s="5" t="s">
        <v>1153</v>
      </c>
      <c r="F37" s="5" t="s">
        <v>1252</v>
      </c>
      <c r="G37" s="5" t="s">
        <v>1253</v>
      </c>
      <c r="H37" s="5" t="s">
        <v>1183</v>
      </c>
      <c r="I37" s="5" t="s">
        <v>1157</v>
      </c>
      <c r="J37" s="5">
        <v>298</v>
      </c>
    </row>
    <row r="38" s="2" customFormat="1" ht="14.25" spans="1:10">
      <c r="A38" s="5" t="s">
        <v>1250</v>
      </c>
      <c r="B38" s="5" t="s">
        <v>1251</v>
      </c>
      <c r="C38" s="5" t="s">
        <v>1151</v>
      </c>
      <c r="D38" s="5" t="s">
        <v>1189</v>
      </c>
      <c r="E38" s="5" t="s">
        <v>1153</v>
      </c>
      <c r="F38" s="5" t="s">
        <v>1252</v>
      </c>
      <c r="G38" s="5" t="s">
        <v>1253</v>
      </c>
      <c r="H38" s="5" t="s">
        <v>1186</v>
      </c>
      <c r="I38" s="5" t="s">
        <v>1157</v>
      </c>
      <c r="J38" s="5">
        <v>298</v>
      </c>
    </row>
    <row r="39" s="2" customFormat="1" ht="14.25" spans="1:10">
      <c r="A39" s="5" t="s">
        <v>1254</v>
      </c>
      <c r="B39" s="5" t="s">
        <v>1255</v>
      </c>
      <c r="C39" s="5" t="s">
        <v>1138</v>
      </c>
      <c r="D39" s="5" t="s">
        <v>1139</v>
      </c>
      <c r="E39" s="5" t="s">
        <v>1256</v>
      </c>
      <c r="F39" s="5" t="s">
        <v>1195</v>
      </c>
      <c r="G39" s="5" t="s">
        <v>1257</v>
      </c>
      <c r="H39" s="5" t="s">
        <v>1258</v>
      </c>
      <c r="I39" s="5" t="s">
        <v>1144</v>
      </c>
      <c r="J39" s="5">
        <v>313.5</v>
      </c>
    </row>
    <row r="40" s="2" customFormat="1" ht="14.25" spans="1:10">
      <c r="A40" s="5" t="s">
        <v>1254</v>
      </c>
      <c r="B40" s="5" t="s">
        <v>1255</v>
      </c>
      <c r="C40" s="5" t="s">
        <v>1138</v>
      </c>
      <c r="D40" s="5" t="s">
        <v>1139</v>
      </c>
      <c r="E40" s="5" t="s">
        <v>1256</v>
      </c>
      <c r="F40" s="5" t="s">
        <v>1195</v>
      </c>
      <c r="G40" s="5" t="s">
        <v>1257</v>
      </c>
      <c r="H40" s="5" t="s">
        <v>1259</v>
      </c>
      <c r="I40" s="5" t="s">
        <v>1144</v>
      </c>
      <c r="J40" s="5">
        <v>313.5</v>
      </c>
    </row>
    <row r="41" s="2" customFormat="1" ht="14.25" spans="1:10">
      <c r="A41" s="5" t="s">
        <v>1260</v>
      </c>
      <c r="B41" s="5" t="s">
        <v>1261</v>
      </c>
      <c r="C41" s="5" t="s">
        <v>1138</v>
      </c>
      <c r="D41" s="5" t="s">
        <v>1256</v>
      </c>
      <c r="E41" s="5" t="s">
        <v>1139</v>
      </c>
      <c r="F41" s="5" t="s">
        <v>1262</v>
      </c>
      <c r="G41" s="5" t="s">
        <v>1263</v>
      </c>
      <c r="H41" s="5" t="s">
        <v>1258</v>
      </c>
      <c r="I41" s="5" t="s">
        <v>1144</v>
      </c>
      <c r="J41" s="5">
        <v>296.5</v>
      </c>
    </row>
    <row r="42" s="2" customFormat="1" ht="14.25" spans="1:10">
      <c r="A42" s="5" t="s">
        <v>1260</v>
      </c>
      <c r="B42" s="5" t="s">
        <v>1261</v>
      </c>
      <c r="C42" s="5" t="s">
        <v>1138</v>
      </c>
      <c r="D42" s="5" t="s">
        <v>1256</v>
      </c>
      <c r="E42" s="5" t="s">
        <v>1139</v>
      </c>
      <c r="F42" s="5" t="s">
        <v>1262</v>
      </c>
      <c r="G42" s="5" t="s">
        <v>1263</v>
      </c>
      <c r="H42" s="5" t="s">
        <v>1259</v>
      </c>
      <c r="I42" s="5" t="s">
        <v>1144</v>
      </c>
      <c r="J42" s="5">
        <v>296.5</v>
      </c>
    </row>
    <row r="43" s="2" customFormat="1" ht="14.25" spans="1:10">
      <c r="A43" s="5" t="s">
        <v>1264</v>
      </c>
      <c r="B43" s="5" t="s">
        <v>1265</v>
      </c>
      <c r="C43" s="5" t="s">
        <v>1138</v>
      </c>
      <c r="D43" s="5" t="s">
        <v>1139</v>
      </c>
      <c r="E43" s="5" t="s">
        <v>1140</v>
      </c>
      <c r="F43" s="5" t="s">
        <v>1266</v>
      </c>
      <c r="G43" s="5" t="s">
        <v>1267</v>
      </c>
      <c r="H43" s="5" t="s">
        <v>1239</v>
      </c>
      <c r="I43" s="5" t="s">
        <v>1144</v>
      </c>
      <c r="J43" s="5">
        <v>382</v>
      </c>
    </row>
    <row r="44" s="2" customFormat="1" ht="14.25" spans="1:10">
      <c r="A44" s="5" t="s">
        <v>1268</v>
      </c>
      <c r="B44" s="5" t="s">
        <v>1235</v>
      </c>
      <c r="C44" s="5" t="s">
        <v>1160</v>
      </c>
      <c r="D44" s="5" t="s">
        <v>1236</v>
      </c>
      <c r="E44" s="5" t="s">
        <v>1139</v>
      </c>
      <c r="F44" s="5" t="s">
        <v>1269</v>
      </c>
      <c r="G44" s="5" t="s">
        <v>1270</v>
      </c>
      <c r="H44" s="5" t="s">
        <v>1239</v>
      </c>
      <c r="I44" s="5" t="s">
        <v>1144</v>
      </c>
      <c r="J44" s="5">
        <v>281.5</v>
      </c>
    </row>
    <row r="45" s="2" customFormat="1" ht="14.25" spans="1:10">
      <c r="A45" s="5" t="s">
        <v>1271</v>
      </c>
      <c r="B45" s="5" t="s">
        <v>1265</v>
      </c>
      <c r="C45" s="5" t="s">
        <v>1138</v>
      </c>
      <c r="D45" s="5" t="s">
        <v>1139</v>
      </c>
      <c r="E45" s="5" t="s">
        <v>1140</v>
      </c>
      <c r="F45" s="5" t="s">
        <v>1266</v>
      </c>
      <c r="G45" s="5" t="s">
        <v>1267</v>
      </c>
      <c r="H45" s="5" t="s">
        <v>1240</v>
      </c>
      <c r="I45" s="5" t="s">
        <v>1144</v>
      </c>
      <c r="J45" s="5">
        <v>382</v>
      </c>
    </row>
    <row r="46" s="2" customFormat="1" ht="14.25" spans="1:10">
      <c r="A46" s="5" t="s">
        <v>1272</v>
      </c>
      <c r="B46" s="5" t="s">
        <v>1235</v>
      </c>
      <c r="C46" s="5" t="s">
        <v>1160</v>
      </c>
      <c r="D46" s="5" t="s">
        <v>1236</v>
      </c>
      <c r="E46" s="5" t="s">
        <v>1139</v>
      </c>
      <c r="F46" s="5" t="s">
        <v>1269</v>
      </c>
      <c r="G46" s="5" t="s">
        <v>1270</v>
      </c>
      <c r="H46" s="5" t="s">
        <v>1240</v>
      </c>
      <c r="I46" s="5" t="s">
        <v>1144</v>
      </c>
      <c r="J46" s="5">
        <v>281.5</v>
      </c>
    </row>
    <row r="47" s="2" customFormat="1" ht="14.25" spans="1:10">
      <c r="A47" s="5" t="s">
        <v>1273</v>
      </c>
      <c r="B47" s="5" t="s">
        <v>1274</v>
      </c>
      <c r="C47" s="5" t="s">
        <v>1138</v>
      </c>
      <c r="D47" s="5" t="s">
        <v>1139</v>
      </c>
      <c r="E47" s="5" t="s">
        <v>1275</v>
      </c>
      <c r="F47" s="5" t="s">
        <v>1276</v>
      </c>
      <c r="G47" s="5" t="s">
        <v>1277</v>
      </c>
      <c r="H47" s="5" t="s">
        <v>1278</v>
      </c>
      <c r="I47" s="5" t="s">
        <v>1144</v>
      </c>
      <c r="J47" s="5">
        <v>384.5</v>
      </c>
    </row>
    <row r="48" s="2" customFormat="1" ht="14.25" spans="1:10">
      <c r="A48" s="5" t="s">
        <v>1279</v>
      </c>
      <c r="B48" s="5" t="s">
        <v>1280</v>
      </c>
      <c r="C48" s="5" t="s">
        <v>1138</v>
      </c>
      <c r="D48" s="5" t="s">
        <v>1275</v>
      </c>
      <c r="E48" s="5" t="s">
        <v>1281</v>
      </c>
      <c r="F48" s="5" t="s">
        <v>1282</v>
      </c>
      <c r="G48" s="5" t="s">
        <v>1283</v>
      </c>
      <c r="H48" s="5" t="s">
        <v>1278</v>
      </c>
      <c r="I48" s="5" t="s">
        <v>1144</v>
      </c>
      <c r="J48" s="5">
        <v>208.5</v>
      </c>
    </row>
    <row r="49" s="2" customFormat="1" ht="14.25" spans="1:10">
      <c r="A49" s="5" t="s">
        <v>1284</v>
      </c>
      <c r="B49" s="5" t="s">
        <v>1285</v>
      </c>
      <c r="C49" s="5" t="s">
        <v>1138</v>
      </c>
      <c r="D49" s="5" t="s">
        <v>1286</v>
      </c>
      <c r="E49" s="5" t="s">
        <v>1139</v>
      </c>
      <c r="F49" s="5" t="s">
        <v>1287</v>
      </c>
      <c r="G49" s="5" t="s">
        <v>1288</v>
      </c>
      <c r="H49" s="5" t="s">
        <v>1278</v>
      </c>
      <c r="I49" s="5" t="s">
        <v>1144</v>
      </c>
      <c r="J49" s="5">
        <v>378</v>
      </c>
    </row>
    <row r="50" s="2" customFormat="1" ht="14.25" spans="1:10">
      <c r="A50" s="5" t="s">
        <v>1289</v>
      </c>
      <c r="B50" s="5" t="s">
        <v>1290</v>
      </c>
      <c r="C50" s="5" t="s">
        <v>1138</v>
      </c>
      <c r="D50" s="5" t="s">
        <v>1281</v>
      </c>
      <c r="E50" s="5" t="s">
        <v>1286</v>
      </c>
      <c r="F50" s="5" t="s">
        <v>1291</v>
      </c>
      <c r="G50" s="5" t="s">
        <v>1292</v>
      </c>
      <c r="H50" s="5" t="s">
        <v>1278</v>
      </c>
      <c r="I50" s="5" t="s">
        <v>1144</v>
      </c>
      <c r="J50" s="5">
        <v>155.5</v>
      </c>
    </row>
    <row r="51" s="2" customFormat="1" ht="14.25" spans="1:10">
      <c r="A51" s="5" t="s">
        <v>1293</v>
      </c>
      <c r="B51" s="5" t="s">
        <v>1294</v>
      </c>
      <c r="C51" s="5" t="s">
        <v>1138</v>
      </c>
      <c r="D51" s="5" t="s">
        <v>1295</v>
      </c>
      <c r="E51" s="5" t="s">
        <v>1296</v>
      </c>
      <c r="F51" s="5" t="s">
        <v>1297</v>
      </c>
      <c r="G51" s="5" t="s">
        <v>1298</v>
      </c>
      <c r="H51" s="5" t="s">
        <v>1299</v>
      </c>
      <c r="I51" s="5" t="s">
        <v>1144</v>
      </c>
      <c r="J51" s="5">
        <v>171.5</v>
      </c>
    </row>
    <row r="52" s="2" customFormat="1" ht="14.25" spans="1:10">
      <c r="A52" s="5" t="s">
        <v>1293</v>
      </c>
      <c r="B52" s="5" t="s">
        <v>1294</v>
      </c>
      <c r="C52" s="5" t="s">
        <v>1138</v>
      </c>
      <c r="D52" s="5" t="s">
        <v>1295</v>
      </c>
      <c r="E52" s="5" t="s">
        <v>1296</v>
      </c>
      <c r="F52" s="5" t="s">
        <v>1297</v>
      </c>
      <c r="G52" s="5" t="s">
        <v>1298</v>
      </c>
      <c r="H52" s="5" t="s">
        <v>1300</v>
      </c>
      <c r="I52" s="5" t="s">
        <v>1144</v>
      </c>
      <c r="J52" s="5">
        <v>171.5</v>
      </c>
    </row>
    <row r="53" s="2" customFormat="1" ht="14.25" spans="1:10">
      <c r="A53" s="5" t="s">
        <v>1301</v>
      </c>
      <c r="B53" s="5" t="s">
        <v>1302</v>
      </c>
      <c r="C53" s="5" t="s">
        <v>1138</v>
      </c>
      <c r="D53" s="5" t="s">
        <v>1139</v>
      </c>
      <c r="E53" s="5" t="s">
        <v>1295</v>
      </c>
      <c r="F53" s="5" t="s">
        <v>1303</v>
      </c>
      <c r="G53" s="5" t="s">
        <v>1304</v>
      </c>
      <c r="H53" s="5" t="s">
        <v>1299</v>
      </c>
      <c r="I53" s="5" t="s">
        <v>1144</v>
      </c>
      <c r="J53" s="5">
        <v>106.5</v>
      </c>
    </row>
    <row r="54" s="2" customFormat="1" ht="14.25" spans="1:10">
      <c r="A54" s="5" t="s">
        <v>1301</v>
      </c>
      <c r="B54" s="5" t="s">
        <v>1302</v>
      </c>
      <c r="C54" s="5" t="s">
        <v>1138</v>
      </c>
      <c r="D54" s="5" t="s">
        <v>1139</v>
      </c>
      <c r="E54" s="5" t="s">
        <v>1295</v>
      </c>
      <c r="F54" s="5" t="s">
        <v>1303</v>
      </c>
      <c r="G54" s="5" t="s">
        <v>1304</v>
      </c>
      <c r="H54" s="5" t="s">
        <v>1300</v>
      </c>
      <c r="I54" s="5" t="s">
        <v>1144</v>
      </c>
      <c r="J54" s="5">
        <v>106.5</v>
      </c>
    </row>
    <row r="55" s="2" customFormat="1" ht="14.25" spans="1:10">
      <c r="A55" s="5" t="s">
        <v>1305</v>
      </c>
      <c r="B55" s="5" t="s">
        <v>1306</v>
      </c>
      <c r="C55" s="5" t="s">
        <v>1138</v>
      </c>
      <c r="D55" s="5" t="s">
        <v>1295</v>
      </c>
      <c r="E55" s="5" t="s">
        <v>1139</v>
      </c>
      <c r="F55" s="5" t="s">
        <v>1307</v>
      </c>
      <c r="G55" s="5" t="s">
        <v>1308</v>
      </c>
      <c r="H55" s="5" t="s">
        <v>1299</v>
      </c>
      <c r="I55" s="5" t="s">
        <v>1144</v>
      </c>
      <c r="J55" s="5">
        <v>106.5</v>
      </c>
    </row>
    <row r="56" s="2" customFormat="1" ht="14.25" spans="1:10">
      <c r="A56" s="5" t="s">
        <v>1305</v>
      </c>
      <c r="B56" s="5" t="s">
        <v>1306</v>
      </c>
      <c r="C56" s="5" t="s">
        <v>1138</v>
      </c>
      <c r="D56" s="5" t="s">
        <v>1295</v>
      </c>
      <c r="E56" s="5" t="s">
        <v>1139</v>
      </c>
      <c r="F56" s="5" t="s">
        <v>1307</v>
      </c>
      <c r="G56" s="5" t="s">
        <v>1308</v>
      </c>
      <c r="H56" s="5" t="s">
        <v>1300</v>
      </c>
      <c r="I56" s="5" t="s">
        <v>1144</v>
      </c>
      <c r="J56" s="5">
        <v>106.5</v>
      </c>
    </row>
    <row r="57" s="2" customFormat="1" ht="14.25" spans="1:10">
      <c r="A57" s="5" t="s">
        <v>1309</v>
      </c>
      <c r="B57" s="5" t="s">
        <v>1310</v>
      </c>
      <c r="C57" s="5" t="s">
        <v>1138</v>
      </c>
      <c r="D57" s="5" t="s">
        <v>1296</v>
      </c>
      <c r="E57" s="5" t="s">
        <v>1295</v>
      </c>
      <c r="F57" s="5" t="s">
        <v>1311</v>
      </c>
      <c r="G57" s="5" t="s">
        <v>1312</v>
      </c>
      <c r="H57" s="5" t="s">
        <v>1299</v>
      </c>
      <c r="I57" s="5" t="s">
        <v>1144</v>
      </c>
      <c r="J57" s="5">
        <v>171.5</v>
      </c>
    </row>
    <row r="58" s="2" customFormat="1" ht="14.25" spans="1:10">
      <c r="A58" s="5" t="s">
        <v>1309</v>
      </c>
      <c r="B58" s="5" t="s">
        <v>1310</v>
      </c>
      <c r="C58" s="5" t="s">
        <v>1138</v>
      </c>
      <c r="D58" s="5" t="s">
        <v>1296</v>
      </c>
      <c r="E58" s="5" t="s">
        <v>1295</v>
      </c>
      <c r="F58" s="5" t="s">
        <v>1311</v>
      </c>
      <c r="G58" s="5" t="s">
        <v>1312</v>
      </c>
      <c r="H58" s="5" t="s">
        <v>1300</v>
      </c>
      <c r="I58" s="5" t="s">
        <v>1144</v>
      </c>
      <c r="J58" s="5">
        <v>171.5</v>
      </c>
    </row>
    <row r="59" ht="18" spans="1:10">
      <c r="A59" s="6" t="s">
        <v>20</v>
      </c>
      <c r="B59" s="7"/>
      <c r="C59" s="7"/>
      <c r="D59" s="7"/>
      <c r="E59" s="7"/>
      <c r="F59" s="7"/>
      <c r="G59" s="7"/>
      <c r="H59" s="7"/>
      <c r="I59" s="9"/>
      <c r="J59" s="10">
        <f>SUM(J2:J58)</f>
        <v>15892</v>
      </c>
    </row>
  </sheetData>
  <mergeCells count="145">
    <mergeCell ref="A59:I59"/>
    <mergeCell ref="A6:A9"/>
    <mergeCell ref="A11:A12"/>
    <mergeCell ref="A15:A16"/>
    <mergeCell ref="A17:A20"/>
    <mergeCell ref="A21:A22"/>
    <mergeCell ref="A23:A24"/>
    <mergeCell ref="A25:A26"/>
    <mergeCell ref="A27:A28"/>
    <mergeCell ref="A31:A32"/>
    <mergeCell ref="A33:A34"/>
    <mergeCell ref="A35:A36"/>
    <mergeCell ref="A37:A38"/>
    <mergeCell ref="A39:A40"/>
    <mergeCell ref="A41:A42"/>
    <mergeCell ref="A51:A52"/>
    <mergeCell ref="A53:A54"/>
    <mergeCell ref="A55:A56"/>
    <mergeCell ref="A57:A58"/>
    <mergeCell ref="B6:B9"/>
    <mergeCell ref="B11:B12"/>
    <mergeCell ref="B15:B16"/>
    <mergeCell ref="B17:B20"/>
    <mergeCell ref="B21:B22"/>
    <mergeCell ref="B23:B24"/>
    <mergeCell ref="B25:B26"/>
    <mergeCell ref="B27:B28"/>
    <mergeCell ref="B31:B32"/>
    <mergeCell ref="B33:B34"/>
    <mergeCell ref="B35:B36"/>
    <mergeCell ref="B37:B38"/>
    <mergeCell ref="B39:B40"/>
    <mergeCell ref="B41:B42"/>
    <mergeCell ref="B51:B52"/>
    <mergeCell ref="B53:B54"/>
    <mergeCell ref="B55:B56"/>
    <mergeCell ref="B57:B58"/>
    <mergeCell ref="C6:C9"/>
    <mergeCell ref="C11:C12"/>
    <mergeCell ref="C15:C16"/>
    <mergeCell ref="C17:C20"/>
    <mergeCell ref="C21:C22"/>
    <mergeCell ref="C23:C24"/>
    <mergeCell ref="C25:C26"/>
    <mergeCell ref="C27:C28"/>
    <mergeCell ref="C31:C32"/>
    <mergeCell ref="C33:C34"/>
    <mergeCell ref="C35:C36"/>
    <mergeCell ref="C37:C38"/>
    <mergeCell ref="C39:C40"/>
    <mergeCell ref="C41:C42"/>
    <mergeCell ref="C51:C52"/>
    <mergeCell ref="C53:C54"/>
    <mergeCell ref="C55:C56"/>
    <mergeCell ref="C57:C58"/>
    <mergeCell ref="D6:D9"/>
    <mergeCell ref="D11:D12"/>
    <mergeCell ref="D15:D16"/>
    <mergeCell ref="D17:D20"/>
    <mergeCell ref="D21:D22"/>
    <mergeCell ref="D23:D24"/>
    <mergeCell ref="D25:D26"/>
    <mergeCell ref="D27:D28"/>
    <mergeCell ref="D31:D32"/>
    <mergeCell ref="D33:D34"/>
    <mergeCell ref="D35:D36"/>
    <mergeCell ref="D37:D38"/>
    <mergeCell ref="D39:D40"/>
    <mergeCell ref="D41:D42"/>
    <mergeCell ref="D51:D52"/>
    <mergeCell ref="D53:D54"/>
    <mergeCell ref="D55:D56"/>
    <mergeCell ref="D57:D58"/>
    <mergeCell ref="E6:E9"/>
    <mergeCell ref="E11:E12"/>
    <mergeCell ref="E15:E16"/>
    <mergeCell ref="E17:E20"/>
    <mergeCell ref="E21:E22"/>
    <mergeCell ref="E23:E24"/>
    <mergeCell ref="E25:E26"/>
    <mergeCell ref="E27:E28"/>
    <mergeCell ref="E31:E32"/>
    <mergeCell ref="E33:E34"/>
    <mergeCell ref="E35:E36"/>
    <mergeCell ref="E37:E38"/>
    <mergeCell ref="E39:E40"/>
    <mergeCell ref="E41:E42"/>
    <mergeCell ref="E51:E52"/>
    <mergeCell ref="E53:E54"/>
    <mergeCell ref="E55:E56"/>
    <mergeCell ref="E57:E58"/>
    <mergeCell ref="F6:F9"/>
    <mergeCell ref="F11:F12"/>
    <mergeCell ref="F15:F16"/>
    <mergeCell ref="F17:F20"/>
    <mergeCell ref="F21:F22"/>
    <mergeCell ref="F23:F24"/>
    <mergeCell ref="F25:F26"/>
    <mergeCell ref="F27:F28"/>
    <mergeCell ref="F31:F32"/>
    <mergeCell ref="F33:F34"/>
    <mergeCell ref="F35:F36"/>
    <mergeCell ref="F37:F38"/>
    <mergeCell ref="F39:F40"/>
    <mergeCell ref="F41:F42"/>
    <mergeCell ref="F51:F52"/>
    <mergeCell ref="F53:F54"/>
    <mergeCell ref="F55:F56"/>
    <mergeCell ref="F57:F58"/>
    <mergeCell ref="G6:G9"/>
    <mergeCell ref="G11:G12"/>
    <mergeCell ref="G15:G16"/>
    <mergeCell ref="G17:G20"/>
    <mergeCell ref="G21:G22"/>
    <mergeCell ref="G23:G24"/>
    <mergeCell ref="G25:G26"/>
    <mergeCell ref="G27:G28"/>
    <mergeCell ref="G31:G32"/>
    <mergeCell ref="G33:G34"/>
    <mergeCell ref="G35:G36"/>
    <mergeCell ref="G37:G38"/>
    <mergeCell ref="G39:G40"/>
    <mergeCell ref="G41:G42"/>
    <mergeCell ref="G51:G52"/>
    <mergeCell ref="G53:G54"/>
    <mergeCell ref="G55:G56"/>
    <mergeCell ref="G57:G58"/>
    <mergeCell ref="I6:I9"/>
    <mergeCell ref="I11:I12"/>
    <mergeCell ref="I15:I16"/>
    <mergeCell ref="I17:I20"/>
    <mergeCell ref="I21:I22"/>
    <mergeCell ref="I23:I24"/>
    <mergeCell ref="I25:I26"/>
    <mergeCell ref="I27:I28"/>
    <mergeCell ref="I31:I32"/>
    <mergeCell ref="I33:I34"/>
    <mergeCell ref="I35:I36"/>
    <mergeCell ref="I37:I38"/>
    <mergeCell ref="I39:I40"/>
    <mergeCell ref="I41:I42"/>
    <mergeCell ref="I51:I52"/>
    <mergeCell ref="I53:I54"/>
    <mergeCell ref="I55:I56"/>
    <mergeCell ref="I57:I58"/>
  </mergeCells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3" master="" otherUserPermission="visible"/>
  <rangeList sheetStid="30" master="" otherUserPermission="visible"/>
  <rangeList sheetStid="33" master="" otherUserPermission="visible"/>
  <rangeList sheetStid="40" master="" otherUserPermission="visible"/>
  <rangeList sheetStid="3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L1 报价汇总</vt:lpstr>
      <vt:lpstr>L2-模块报价</vt:lpstr>
      <vt:lpstr>L3-明细条目报价</vt:lpstr>
      <vt:lpstr>机票</vt:lpstr>
      <vt:lpstr>火车票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Wendy～fearless</cp:lastModifiedBy>
  <dcterms:created xsi:type="dcterms:W3CDTF">2021-12-21T11:21:00Z</dcterms:created>
  <dcterms:modified xsi:type="dcterms:W3CDTF">2025-12-04T08:33:21Z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556458F172D44A9EB2130535DADC2045_13</vt:lpwstr>
  </property>
  <property fmtid="{D5CDD505-2E9C-101B-9397-08002B2CF9AE}" pid="3" name="KSOProductBuildVer">
    <vt:lpwstr>2052-12.1.0.21915</vt:lpwstr>
  </property>
</Properties>
</file>