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D:\康辉工作\2024年\0315  字节 北京 艺人拍摄\"/>
    </mc:Choice>
  </mc:AlternateContent>
  <xr:revisionPtr revIDLastSave="0" documentId="13_ncr:1_{3B469990-8F44-4DF2-B784-E606E3F722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员工报销明细" sheetId="3" r:id="rId1"/>
    <sheet name="员工报销明细 (2)" sheetId="4" r:id="rId2"/>
    <sheet name="员工差旅明细" sheetId="2" r:id="rId3"/>
  </sheets>
  <definedNames>
    <definedName name="_xlnm.Print_Area" localSheetId="2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3" l="1"/>
  <c r="G52" i="4"/>
  <c r="G53" i="4" s="1"/>
  <c r="G58" i="4" s="1"/>
  <c r="F52" i="4"/>
  <c r="E52" i="4"/>
  <c r="D52" i="4"/>
  <c r="D53" i="4" s="1"/>
  <c r="C52" i="4"/>
  <c r="C53" i="4" s="1"/>
  <c r="H51" i="4"/>
  <c r="H50" i="4"/>
  <c r="H49" i="4"/>
  <c r="H48" i="4"/>
  <c r="H47" i="4"/>
  <c r="H46" i="4"/>
  <c r="H45" i="4"/>
  <c r="E45" i="4"/>
  <c r="G44" i="4"/>
  <c r="F44" i="4"/>
  <c r="E44" i="4"/>
  <c r="D44" i="4"/>
  <c r="C44" i="4"/>
  <c r="H43" i="4"/>
  <c r="H42" i="4"/>
  <c r="H41" i="4"/>
  <c r="H44" i="4" s="1"/>
  <c r="E41" i="4"/>
  <c r="G40" i="4"/>
  <c r="F40" i="4"/>
  <c r="E40" i="4"/>
  <c r="D40" i="4"/>
  <c r="C40" i="4"/>
  <c r="H39" i="4"/>
  <c r="H38" i="4"/>
  <c r="H40" i="4" s="1"/>
  <c r="E38" i="4"/>
  <c r="G37" i="4"/>
  <c r="F37" i="4"/>
  <c r="E37" i="4"/>
  <c r="D37" i="4"/>
  <c r="C37" i="4"/>
  <c r="H36" i="4"/>
  <c r="H35" i="4"/>
  <c r="H34" i="4"/>
  <c r="H37" i="4" s="1"/>
  <c r="H33" i="4"/>
  <c r="E33" i="4"/>
  <c r="G32" i="4"/>
  <c r="F32" i="4"/>
  <c r="D32" i="4"/>
  <c r="C32" i="4"/>
  <c r="H31" i="4"/>
  <c r="H30" i="4"/>
  <c r="H29" i="4"/>
  <c r="H32" i="4" s="1"/>
  <c r="H28" i="4"/>
  <c r="E28" i="4"/>
  <c r="E32" i="4" s="1"/>
  <c r="G27" i="4"/>
  <c r="F27" i="4"/>
  <c r="D27" i="4"/>
  <c r="C27" i="4"/>
  <c r="H26" i="4"/>
  <c r="H25" i="4"/>
  <c r="H27" i="4" s="1"/>
  <c r="E25" i="4"/>
  <c r="E27" i="4" s="1"/>
  <c r="G24" i="4"/>
  <c r="F24" i="4"/>
  <c r="E24" i="4"/>
  <c r="D24" i="4"/>
  <c r="C24" i="4"/>
  <c r="H23" i="4"/>
  <c r="H22" i="4"/>
  <c r="H24" i="4" s="1"/>
  <c r="E22" i="4"/>
  <c r="H21" i="4"/>
  <c r="G21" i="4"/>
  <c r="F21" i="4"/>
  <c r="E21" i="4"/>
  <c r="D21" i="4"/>
  <c r="C21" i="4"/>
  <c r="H20" i="4"/>
  <c r="H19" i="4"/>
  <c r="H18" i="4"/>
  <c r="H17" i="4"/>
  <c r="E17" i="4"/>
  <c r="H16" i="4"/>
  <c r="G16" i="4"/>
  <c r="F16" i="4"/>
  <c r="D16" i="4"/>
  <c r="C16" i="4"/>
  <c r="H15" i="4"/>
  <c r="H14" i="4"/>
  <c r="E14" i="4"/>
  <c r="E16" i="4" s="1"/>
  <c r="G13" i="4"/>
  <c r="F13" i="4"/>
  <c r="D13" i="4"/>
  <c r="C13" i="4"/>
  <c r="H12" i="4"/>
  <c r="H11" i="4"/>
  <c r="H10" i="4"/>
  <c r="H13" i="4" s="1"/>
  <c r="H9" i="4"/>
  <c r="H8" i="4"/>
  <c r="E8" i="4"/>
  <c r="E13" i="4" s="1"/>
  <c r="H37" i="2"/>
  <c r="I36" i="2"/>
  <c r="I37" i="2" s="1"/>
  <c r="I35" i="2"/>
  <c r="I34" i="2"/>
  <c r="G21" i="2"/>
  <c r="I18" i="2"/>
  <c r="H18" i="2"/>
  <c r="B21" i="2" s="1"/>
  <c r="G18" i="2"/>
  <c r="G52" i="3"/>
  <c r="D52" i="3"/>
  <c r="C52" i="3"/>
  <c r="H51" i="3"/>
  <c r="H50" i="3"/>
  <c r="H49" i="3"/>
  <c r="H48" i="3"/>
  <c r="H47" i="3"/>
  <c r="H45" i="3"/>
  <c r="E45" i="3"/>
  <c r="E52" i="3" s="1"/>
  <c r="G44" i="3"/>
  <c r="F44" i="3"/>
  <c r="D44" i="3"/>
  <c r="C44" i="3"/>
  <c r="H43" i="3"/>
  <c r="H42" i="3"/>
  <c r="H41" i="3"/>
  <c r="E41" i="3"/>
  <c r="E44" i="3" s="1"/>
  <c r="H40" i="3"/>
  <c r="G40" i="3"/>
  <c r="F40" i="3"/>
  <c r="D40" i="3"/>
  <c r="C40" i="3"/>
  <c r="H39" i="3"/>
  <c r="H38" i="3"/>
  <c r="E38" i="3"/>
  <c r="E40" i="3" s="1"/>
  <c r="G37" i="3"/>
  <c r="F37" i="3"/>
  <c r="E37" i="3"/>
  <c r="D37" i="3"/>
  <c r="C37" i="3"/>
  <c r="H36" i="3"/>
  <c r="H35" i="3"/>
  <c r="H34" i="3"/>
  <c r="H33" i="3"/>
  <c r="H37" i="3" s="1"/>
  <c r="E33" i="3"/>
  <c r="G32" i="3"/>
  <c r="F32" i="3"/>
  <c r="D32" i="3"/>
  <c r="C32" i="3"/>
  <c r="H31" i="3"/>
  <c r="H30" i="3"/>
  <c r="H29" i="3"/>
  <c r="H28" i="3"/>
  <c r="E28" i="3"/>
  <c r="E32" i="3" s="1"/>
  <c r="H27" i="3"/>
  <c r="G27" i="3"/>
  <c r="F27" i="3"/>
  <c r="D27" i="3"/>
  <c r="C27" i="3"/>
  <c r="H26" i="3"/>
  <c r="H25" i="3"/>
  <c r="E25" i="3"/>
  <c r="E27" i="3" s="1"/>
  <c r="H24" i="3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E17" i="3"/>
  <c r="G16" i="3"/>
  <c r="F16" i="3"/>
  <c r="E16" i="3"/>
  <c r="D16" i="3"/>
  <c r="C16" i="3"/>
  <c r="H15" i="3"/>
  <c r="H16" i="3" s="1"/>
  <c r="H14" i="3"/>
  <c r="E14" i="3"/>
  <c r="G13" i="3"/>
  <c r="F13" i="3"/>
  <c r="D13" i="3"/>
  <c r="C13" i="3"/>
  <c r="H12" i="3"/>
  <c r="H11" i="3"/>
  <c r="H10" i="3"/>
  <c r="H9" i="3"/>
  <c r="H8" i="3"/>
  <c r="E8" i="3"/>
  <c r="E13" i="3" s="1"/>
  <c r="F52" i="3" l="1"/>
  <c r="F53" i="3" s="1"/>
  <c r="E58" i="3" s="1"/>
  <c r="F53" i="4"/>
  <c r="E58" i="4" s="1"/>
  <c r="H52" i="4"/>
  <c r="H53" i="4" s="1"/>
  <c r="C58" i="4" s="1"/>
  <c r="E53" i="4"/>
  <c r="A58" i="4" s="1"/>
  <c r="K21" i="2"/>
  <c r="H13" i="3"/>
  <c r="C53" i="3"/>
  <c r="H44" i="3"/>
  <c r="D53" i="3"/>
  <c r="H21" i="3"/>
  <c r="G53" i="3"/>
  <c r="G58" i="3" s="1"/>
  <c r="H32" i="3"/>
  <c r="H52" i="3"/>
  <c r="E53" i="3"/>
  <c r="A58" i="3" s="1"/>
  <c r="I58" i="4" l="1"/>
  <c r="H53" i="3"/>
  <c r="C58" i="3" s="1"/>
  <c r="I58" i="3" s="1"/>
</calcChain>
</file>

<file path=xl/sharedStrings.xml><?xml version="1.0" encoding="utf-8"?>
<sst xmlns="http://schemas.openxmlformats.org/spreadsheetml/2006/main" count="169" uniqueCount="97">
  <si>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</si>
  <si>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</si>
  <si>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</si>
  <si>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</si>
  <si>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</si>
  <si>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</si>
  <si>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</si>
  <si>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</si>
  <si>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</si>
  <si>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</si>
  <si>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</si>
  <si>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</si>
  <si>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</si>
  <si>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</si>
  <si>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</si>
  <si>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</si>
  <si>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</si>
  <si>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</si>
  <si>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</si>
  <si>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</si>
  <si>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</si>
  <si>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</si>
  <si>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</si>
  <si>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</si>
  <si>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</si>
  <si>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</si>
  <si>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</si>
  <si>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</si>
  <si>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</si>
  <si>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</si>
  <si>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</si>
  <si>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</si>
  <si>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</si>
  <si>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</si>
  <si>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</si>
  <si>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</si>
  <si>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</si>
  <si>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</si>
  <si>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</si>
  <si>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</si>
  <si>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</si>
  <si>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</si>
  <si>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</si>
  <si>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</si>
  <si>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</si>
  <si>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</si>
  <si>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</si>
  <si>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</si>
  <si>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</si>
  <si>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</si>
  <si>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</si>
  <si>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</si>
  <si>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</si>
  <si>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</si>
  <si>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</si>
  <si>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</si>
  <si>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</si>
  <si>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</si>
  <si>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</si>
  <si>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</si>
  <si>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</si>
  <si>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</si>
  <si>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</si>
  <si>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</si>
  <si>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</si>
  <si>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</si>
  <si>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</si>
  <si>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</si>
  <si>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</si>
  <si>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</si>
  <si>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</si>
  <si>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</si>
  <si>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</si>
  <si>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</si>
  <si>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</si>
  <si>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</si>
  <si>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</si>
  <si>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</si>
  <si>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</si>
  <si>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</si>
  <si>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</si>
  <si>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</si>
  <si>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会议日期：2月1日</t>
    <phoneticPr fontId="15" type="noConversion"/>
  </si>
  <si>
    <t>耿吴茜</t>
    <phoneticPr fontId="15" type="noConversion"/>
  </si>
  <si>
    <t>经理</t>
    <phoneticPr fontId="15" type="noConversion"/>
  </si>
  <si>
    <t>北京</t>
    <phoneticPr fontId="15" type="noConversion"/>
  </si>
  <si>
    <t>医药2</t>
    <phoneticPr fontId="15" type="noConversion"/>
  </si>
  <si>
    <t>1.28-2.2</t>
    <phoneticPr fontId="15" type="noConversion"/>
  </si>
  <si>
    <t xml:space="preserve">HMJB-240201-QSK219	</t>
    <phoneticPr fontId="15" type="noConversion"/>
  </si>
  <si>
    <t>团号：HMJB-240201-QSK219</t>
    <phoneticPr fontId="15" type="noConversion"/>
  </si>
  <si>
    <t>药品</t>
    <phoneticPr fontId="15" type="noConversion"/>
  </si>
  <si>
    <t>打印制作</t>
    <phoneticPr fontId="15" type="noConversion"/>
  </si>
  <si>
    <t>采买</t>
    <phoneticPr fontId="15" type="noConversion"/>
  </si>
  <si>
    <t xml:space="preserve">团号：HMJB-240315-ZJT219	</t>
    <phoneticPr fontId="15" type="noConversion"/>
  </si>
  <si>
    <t>会议日期：3月15日</t>
    <phoneticPr fontId="15" type="noConversion"/>
  </si>
  <si>
    <t>交通</t>
    <phoneticPr fontId="15" type="noConversion"/>
  </si>
  <si>
    <t>餐费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</si>
</sst>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58" fontId="4" fillId="2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CF710969-8C2F-4533-A82F-30F22F05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0" workbookViewId="0">
      <selection activeCell="I47" sqref="I47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93</v>
      </c>
      <c r="I4" s="55"/>
      <c r="J4" s="54" t="s">
        <v>94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372.51</v>
      </c>
      <c r="G45" s="34">
        <v>0</v>
      </c>
      <c r="H45" s="34">
        <f t="shared" si="0"/>
        <v>372.51</v>
      </c>
      <c r="I45" s="47" t="s">
        <v>95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2163.8000000000002</v>
      </c>
      <c r="G46" s="34">
        <v>0</v>
      </c>
      <c r="H46" s="34">
        <f t="shared" ref="H46:H51" si="19">F46+G46</f>
        <v>2163.8000000000002</v>
      </c>
      <c r="I46" s="47" t="s">
        <v>96</v>
      </c>
      <c r="J46" s="52"/>
    </row>
    <row r="47" spans="1:10" ht="21" customHeight="1" x14ac:dyDescent="0.25">
      <c r="A47" s="73"/>
      <c r="B47" s="68"/>
      <c r="C47" s="62"/>
      <c r="D47" s="65"/>
      <c r="E47" s="62"/>
      <c r="F47" s="34"/>
      <c r="G47" s="34">
        <v>0</v>
      </c>
      <c r="H47" s="34">
        <f t="shared" si="19"/>
        <v>0</v>
      </c>
      <c r="I47" s="47"/>
      <c r="J47" s="52"/>
    </row>
    <row r="48" spans="1:10" ht="21" customHeight="1" x14ac:dyDescent="0.25">
      <c r="A48" s="73"/>
      <c r="B48" s="68"/>
      <c r="C48" s="62"/>
      <c r="D48" s="65"/>
      <c r="E48" s="62"/>
      <c r="F48" s="34"/>
      <c r="G48" s="34">
        <v>0</v>
      </c>
      <c r="H48" s="34">
        <f t="shared" si="19"/>
        <v>0</v>
      </c>
      <c r="I48" s="47"/>
      <c r="J48" s="52"/>
    </row>
    <row r="49" spans="1:10" ht="21" customHeight="1" x14ac:dyDescent="0.25">
      <c r="A49" s="73"/>
      <c r="B49" s="68"/>
      <c r="C49" s="62"/>
      <c r="D49" s="65"/>
      <c r="E49" s="62"/>
      <c r="F49" s="34"/>
      <c r="G49" s="34">
        <v>0</v>
      </c>
      <c r="H49" s="34">
        <f t="shared" si="19"/>
        <v>0</v>
      </c>
      <c r="I49" s="47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2536.3100000000004</v>
      </c>
      <c r="G52" s="37">
        <f t="shared" ref="G52:H52" si="21">SUM(G45:G51)</f>
        <v>0</v>
      </c>
      <c r="H52" s="37">
        <f t="shared" si="21"/>
        <v>2536.3100000000004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2536.3100000000004</v>
      </c>
      <c r="G53" s="37">
        <f t="shared" si="22"/>
        <v>0</v>
      </c>
      <c r="H53" s="37">
        <f t="shared" si="22"/>
        <v>2536.3100000000004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2536.3100000000004</v>
      </c>
      <c r="D58" s="70"/>
      <c r="E58" s="70">
        <f>F53</f>
        <v>2536.3100000000004</v>
      </c>
      <c r="F58" s="70"/>
      <c r="G58" s="70">
        <f>G53</f>
        <v>0</v>
      </c>
      <c r="H58" s="70"/>
      <c r="I58" s="46">
        <f>A58-C58</f>
        <v>-2536.3100000000004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8080E-479A-46D8-B060-7EAEC54FF3B0}">
  <sheetPr>
    <tabColor rgb="FFFFFF00"/>
    <pageSetUpPr fitToPage="1"/>
  </sheetPr>
  <dimension ref="A2:L60"/>
  <sheetViews>
    <sheetView workbookViewId="0">
      <selection activeCell="I49" sqref="I49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9" style="29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89</v>
      </c>
      <c r="I4" s="55"/>
      <c r="J4" s="54" t="s">
        <v>82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51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si="0"/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0</v>
      </c>
      <c r="D25" s="66"/>
      <c r="E25" s="63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26</v>
      </c>
    </row>
    <row r="26" spans="1:10" ht="21" customHeight="1" x14ac:dyDescent="0.25">
      <c r="A26" s="67"/>
      <c r="B26" s="81"/>
      <c r="C26" s="64"/>
      <c r="D26" s="67"/>
      <c r="E26" s="64"/>
      <c r="F26" s="34">
        <v>0</v>
      </c>
      <c r="G26" s="34">
        <v>0</v>
      </c>
      <c r="H26" s="34">
        <f t="shared" si="0"/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50"/>
    </row>
    <row r="28" spans="1:10" ht="21" customHeight="1" x14ac:dyDescent="0.25">
      <c r="A28" s="72">
        <v>6</v>
      </c>
      <c r="B28" s="68" t="s">
        <v>28</v>
      </c>
      <c r="C28" s="62">
        <v>0</v>
      </c>
      <c r="D28" s="65"/>
      <c r="E28" s="62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2"/>
      <c r="B29" s="68"/>
      <c r="C29" s="62"/>
      <c r="D29" s="65"/>
      <c r="E29" s="62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59"/>
    </row>
    <row r="33" spans="1:10" ht="21" customHeight="1" x14ac:dyDescent="0.25">
      <c r="A33" s="72">
        <v>7</v>
      </c>
      <c r="B33" s="68" t="s">
        <v>31</v>
      </c>
      <c r="C33" s="62">
        <v>0</v>
      </c>
      <c r="D33" s="65"/>
      <c r="E33" s="62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51"/>
    </row>
    <row r="34" spans="1:10" ht="21" customHeight="1" x14ac:dyDescent="0.25">
      <c r="A34" s="72"/>
      <c r="B34" s="68"/>
      <c r="C34" s="62"/>
      <c r="D34" s="65"/>
      <c r="E34" s="62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53"/>
    </row>
    <row r="38" spans="1:10" ht="21" customHeight="1" x14ac:dyDescent="0.25">
      <c r="A38" s="72">
        <v>8</v>
      </c>
      <c r="B38" s="68" t="s">
        <v>33</v>
      </c>
      <c r="C38" s="62">
        <v>0</v>
      </c>
      <c r="D38" s="65"/>
      <c r="E38" s="62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2"/>
      <c r="B39" s="68"/>
      <c r="C39" s="62"/>
      <c r="D39" s="65"/>
      <c r="E39" s="62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59"/>
    </row>
    <row r="41" spans="1:10" ht="21" customHeight="1" x14ac:dyDescent="0.25">
      <c r="A41" s="72">
        <v>9</v>
      </c>
      <c r="B41" s="68" t="s">
        <v>36</v>
      </c>
      <c r="C41" s="62">
        <v>0</v>
      </c>
      <c r="D41" s="65"/>
      <c r="E41" s="62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2"/>
      <c r="B42" s="68"/>
      <c r="C42" s="62"/>
      <c r="D42" s="65"/>
      <c r="E42" s="62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50"/>
    </row>
    <row r="45" spans="1:10" ht="21" customHeight="1" x14ac:dyDescent="0.25">
      <c r="A45" s="66">
        <v>10</v>
      </c>
      <c r="B45" s="68" t="s">
        <v>39</v>
      </c>
      <c r="C45" s="62">
        <v>0</v>
      </c>
      <c r="D45" s="65"/>
      <c r="E45" s="62">
        <f t="shared" si="2"/>
        <v>0</v>
      </c>
      <c r="F45" s="34">
        <v>61.3</v>
      </c>
      <c r="G45" s="34">
        <v>0</v>
      </c>
      <c r="H45" s="34">
        <f t="shared" si="0"/>
        <v>61.3</v>
      </c>
      <c r="I45" s="47" t="s">
        <v>90</v>
      </c>
      <c r="J45" s="51"/>
    </row>
    <row r="46" spans="1:10" ht="21" customHeight="1" x14ac:dyDescent="0.25">
      <c r="A46" s="73"/>
      <c r="B46" s="68"/>
      <c r="C46" s="62"/>
      <c r="D46" s="65"/>
      <c r="E46" s="62"/>
      <c r="F46" s="34">
        <v>633</v>
      </c>
      <c r="G46" s="34">
        <v>0</v>
      </c>
      <c r="H46" s="34">
        <f t="shared" si="0"/>
        <v>633</v>
      </c>
      <c r="I46" s="47" t="s">
        <v>91</v>
      </c>
      <c r="J46" s="52"/>
    </row>
    <row r="47" spans="1:10" ht="21" customHeight="1" x14ac:dyDescent="0.25">
      <c r="A47" s="73"/>
      <c r="B47" s="68"/>
      <c r="C47" s="62"/>
      <c r="D47" s="65"/>
      <c r="E47" s="62"/>
      <c r="F47" s="34">
        <v>215.68</v>
      </c>
      <c r="G47" s="34">
        <v>0</v>
      </c>
      <c r="H47" s="34">
        <f t="shared" si="0"/>
        <v>215.68</v>
      </c>
      <c r="I47" s="47" t="s">
        <v>92</v>
      </c>
      <c r="J47" s="52"/>
    </row>
    <row r="48" spans="1:10" ht="21" customHeight="1" x14ac:dyDescent="0.25">
      <c r="A48" s="73"/>
      <c r="B48" s="68"/>
      <c r="C48" s="62"/>
      <c r="D48" s="65"/>
      <c r="E48" s="62"/>
      <c r="F48" s="34"/>
      <c r="G48" s="34">
        <v>0</v>
      </c>
      <c r="H48" s="34">
        <f t="shared" si="0"/>
        <v>0</v>
      </c>
      <c r="I48" s="47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0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0"/>
        <v>0</v>
      </c>
      <c r="I50" s="42"/>
      <c r="J50" s="52"/>
    </row>
    <row r="51" spans="1:10" ht="21" customHeight="1" x14ac:dyDescent="0.25">
      <c r="A51" s="67"/>
      <c r="B51" s="68"/>
      <c r="C51" s="62"/>
      <c r="D51" s="65"/>
      <c r="E51" s="62"/>
      <c r="F51" s="34">
        <v>0</v>
      </c>
      <c r="G51" s="34">
        <v>0</v>
      </c>
      <c r="H51" s="34">
        <f t="shared" si="0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17">SUM(D45)</f>
        <v>0</v>
      </c>
      <c r="E52" s="37">
        <f t="shared" si="17"/>
        <v>0</v>
      </c>
      <c r="F52" s="37">
        <f>SUM(F45:F51)</f>
        <v>909.98</v>
      </c>
      <c r="G52" s="37">
        <f t="shared" ref="G52:H52" si="18">SUM(G45:G51)</f>
        <v>0</v>
      </c>
      <c r="H52" s="37">
        <f t="shared" si="18"/>
        <v>909.98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0</v>
      </c>
      <c r="D53" s="37">
        <f t="shared" ref="D53:H53" si="19">SUM(D52,D44,D40,D37,D32,D27,D24,D21,D16,D13)</f>
        <v>0</v>
      </c>
      <c r="E53" s="37">
        <f t="shared" si="19"/>
        <v>0</v>
      </c>
      <c r="F53" s="37">
        <f t="shared" si="19"/>
        <v>909.98</v>
      </c>
      <c r="G53" s="37">
        <f t="shared" si="19"/>
        <v>0</v>
      </c>
      <c r="H53" s="37">
        <f t="shared" si="19"/>
        <v>909.98</v>
      </c>
      <c r="I53" s="43"/>
      <c r="J53" s="44"/>
    </row>
    <row r="57" spans="1:10" ht="21" customHeight="1" x14ac:dyDescent="0.25">
      <c r="A57" s="77" t="s">
        <v>42</v>
      </c>
      <c r="B57" s="78"/>
      <c r="C57" s="79" t="s">
        <v>43</v>
      </c>
      <c r="D57" s="79"/>
      <c r="E57" s="79" t="s">
        <v>44</v>
      </c>
      <c r="F57" s="79"/>
      <c r="G57" s="79" t="s">
        <v>45</v>
      </c>
      <c r="H57" s="79"/>
      <c r="I57" s="45" t="s">
        <v>46</v>
      </c>
    </row>
    <row r="58" spans="1:10" ht="21" customHeight="1" x14ac:dyDescent="0.25">
      <c r="A58" s="69">
        <f>E53</f>
        <v>0</v>
      </c>
      <c r="B58" s="70"/>
      <c r="C58" s="70">
        <f>H53</f>
        <v>909.98</v>
      </c>
      <c r="D58" s="70"/>
      <c r="E58" s="70">
        <f>F53</f>
        <v>909.98</v>
      </c>
      <c r="F58" s="70"/>
      <c r="G58" s="70">
        <f>G53</f>
        <v>0</v>
      </c>
      <c r="H58" s="70"/>
      <c r="I58" s="46">
        <f>A58-C58</f>
        <v>-909.98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J45:J52"/>
    <mergeCell ref="A41:A43"/>
    <mergeCell ref="B41:B43"/>
    <mergeCell ref="C41:C43"/>
    <mergeCell ref="D41:D43"/>
    <mergeCell ref="E41:E43"/>
    <mergeCell ref="J41:J44"/>
    <mergeCell ref="A45:A51"/>
    <mergeCell ref="B45:B51"/>
    <mergeCell ref="C45:C51"/>
    <mergeCell ref="D45:D51"/>
    <mergeCell ref="E45:E5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J8" sqref="J8:K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96" t="s">
        <v>83</v>
      </c>
      <c r="G5" s="96"/>
      <c r="H5" s="5" t="s">
        <v>53</v>
      </c>
      <c r="I5" s="4"/>
      <c r="J5" s="96" t="s">
        <v>84</v>
      </c>
      <c r="K5" s="97"/>
    </row>
    <row r="6" spans="2:11" ht="19.95" customHeight="1" x14ac:dyDescent="0.25">
      <c r="B6" s="6"/>
      <c r="C6" s="7"/>
      <c r="D6" s="8" t="s">
        <v>54</v>
      </c>
      <c r="E6" s="8"/>
      <c r="F6" s="98" t="s">
        <v>85</v>
      </c>
      <c r="G6" s="98"/>
      <c r="H6" s="8" t="s">
        <v>55</v>
      </c>
      <c r="I6" s="7"/>
      <c r="J6" s="98" t="s">
        <v>86</v>
      </c>
      <c r="K6" s="99"/>
    </row>
    <row r="7" spans="2:11" ht="19.95" customHeight="1" x14ac:dyDescent="0.25">
      <c r="B7" s="6"/>
      <c r="C7" s="7"/>
      <c r="D7" s="8" t="s">
        <v>56</v>
      </c>
      <c r="E7" s="8"/>
      <c r="F7" s="98" t="s">
        <v>87</v>
      </c>
      <c r="G7" s="98"/>
      <c r="H7" s="8" t="s">
        <v>57</v>
      </c>
      <c r="I7" s="7"/>
      <c r="J7" s="104">
        <v>45342</v>
      </c>
      <c r="K7" s="99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 t="s">
        <v>88</v>
      </c>
      <c r="K8" s="94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19.95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19.95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19.95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19.95" customHeight="1" x14ac:dyDescent="0.25">
      <c r="B14" s="102">
        <v>4</v>
      </c>
      <c r="C14" s="103"/>
      <c r="D14" s="88"/>
      <c r="E14" s="102" t="s">
        <v>71</v>
      </c>
      <c r="F14" s="103"/>
      <c r="G14" s="16">
        <v>156.30000000000001</v>
      </c>
      <c r="H14" s="16">
        <v>156.30000000000001</v>
      </c>
      <c r="I14" s="91"/>
      <c r="J14" s="92"/>
      <c r="K14" s="21" t="s">
        <v>72</v>
      </c>
    </row>
    <row r="15" spans="2:11" ht="19.95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19.95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19.95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19.95" customHeight="1" x14ac:dyDescent="0.25">
      <c r="B18" s="82" t="s">
        <v>41</v>
      </c>
      <c r="C18" s="83"/>
      <c r="D18" s="83"/>
      <c r="E18" s="83"/>
      <c r="F18" s="84"/>
      <c r="G18" s="17">
        <f>SUM(G11:G17)</f>
        <v>156.30000000000001</v>
      </c>
      <c r="H18" s="17">
        <f>SUM(H11:H17)</f>
        <v>156.30000000000001</v>
      </c>
      <c r="I18" s="85">
        <f>SUM(I11:J17)</f>
        <v>0</v>
      </c>
      <c r="J18" s="86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19.95" customHeight="1" x14ac:dyDescent="0.25">
      <c r="B21" s="101">
        <f>H18</f>
        <v>156.30000000000001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156.30000000000001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19.95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19.95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19.95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19.95" customHeight="1" x14ac:dyDescent="0.25"/>
    <row r="33" spans="2:11" ht="19.95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19.95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19.95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19.95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19.95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员工报销明细 (2)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吴茜 耿</cp:lastModifiedBy>
  <cp:lastPrinted>2024-02-20T04:16:21Z</cp:lastPrinted>
  <dcterms:created xsi:type="dcterms:W3CDTF">2014-04-15T08:52:00Z</dcterms:created>
  <dcterms:modified xsi:type="dcterms:W3CDTF">2024-04-12T07:50:52Z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