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 activeTab="1"/>
  </bookViews>
  <sheets>
    <sheet name="威海 " sheetId="6" r:id="rId1"/>
    <sheet name="重庆" sheetId="1" r:id="rId2"/>
  </sheets>
  <calcPr calcId="144525" concurrentCalc="0"/>
</workbook>
</file>

<file path=xl/sharedStrings.xml><?xml version="1.0" encoding="utf-8"?>
<sst xmlns="http://schemas.openxmlformats.org/spreadsheetml/2006/main" count="111">
  <si>
    <t>时间:</t>
  </si>
  <si>
    <t>7月18日-19日</t>
  </si>
  <si>
    <t>地点：</t>
  </si>
  <si>
    <t xml:space="preserve">威海 </t>
  </si>
  <si>
    <t>酒店：</t>
  </si>
  <si>
    <t>威海海悦建国酒店</t>
  </si>
  <si>
    <t>人数:</t>
  </si>
  <si>
    <t xml:space="preserve">经销商150人 </t>
  </si>
  <si>
    <t>报价项目</t>
  </si>
  <si>
    <t>报价</t>
  </si>
  <si>
    <t>备注/差额</t>
  </si>
  <si>
    <t>2016年Q2市场沟通会</t>
  </si>
  <si>
    <t>数量</t>
  </si>
  <si>
    <t>价格</t>
  </si>
  <si>
    <t>NO.</t>
  </si>
  <si>
    <t>单位</t>
  </si>
  <si>
    <t>单价</t>
  </si>
  <si>
    <t>小计</t>
  </si>
  <si>
    <t>房间费用</t>
  </si>
  <si>
    <t>双床房</t>
  </si>
  <si>
    <t>间</t>
  </si>
  <si>
    <t>晚</t>
  </si>
  <si>
    <t>含早</t>
  </si>
  <si>
    <t>大床房</t>
  </si>
  <si>
    <t>房间合计费用</t>
  </si>
  <si>
    <t>用餐</t>
  </si>
  <si>
    <t>人</t>
  </si>
  <si>
    <t>次</t>
  </si>
  <si>
    <t>7月18日 晚餐</t>
  </si>
  <si>
    <t>会议当天自助午餐lunch</t>
  </si>
  <si>
    <t>7月19日 午餐</t>
  </si>
  <si>
    <t>会议当天晚宴dinner</t>
  </si>
  <si>
    <t>桌</t>
  </si>
  <si>
    <t>7月19日 晚餐</t>
  </si>
  <si>
    <t>7月20日 午餐</t>
  </si>
  <si>
    <t>中餐</t>
  </si>
  <si>
    <t>晚宴红酒</t>
  </si>
  <si>
    <t>件</t>
  </si>
  <si>
    <t>晚宴饮料</t>
  </si>
  <si>
    <t xml:space="preserve">7月19日红酒-购买 </t>
  </si>
  <si>
    <t>用餐费用合计</t>
  </si>
  <si>
    <t>会议室</t>
  </si>
  <si>
    <t>7月19日大会议室Meeting Room</t>
  </si>
  <si>
    <t>天</t>
  </si>
  <si>
    <t>场</t>
  </si>
  <si>
    <t>684平米，可容纳180人会议室，含讲台、固定话筒、音响设备及两个无线话筒，</t>
  </si>
  <si>
    <t>led</t>
  </si>
  <si>
    <t>LED P5屏</t>
  </si>
  <si>
    <t>6.75*3.75</t>
  </si>
  <si>
    <t>7月20日大会议室Meeting Room</t>
  </si>
  <si>
    <t>104平米  含投影幕布音响话筒</t>
  </si>
  <si>
    <t>茶歇</t>
  </si>
  <si>
    <t>会议费用合计</t>
  </si>
  <si>
    <t>中餐厅零点</t>
  </si>
  <si>
    <t>1721棋牌</t>
  </si>
  <si>
    <t>2722棋牌</t>
  </si>
  <si>
    <t>2722棋牌-乌龙</t>
  </si>
  <si>
    <t>杂费</t>
  </si>
  <si>
    <t>中餐厅打包（盒 饭）</t>
  </si>
  <si>
    <t>其它费用合计</t>
  </si>
  <si>
    <t>旅游</t>
  </si>
  <si>
    <t>欢迎信</t>
  </si>
  <si>
    <t>张</t>
  </si>
  <si>
    <t>展架</t>
  </si>
  <si>
    <t>个</t>
  </si>
  <si>
    <t>清凉油</t>
  </si>
  <si>
    <t>瓶</t>
  </si>
  <si>
    <t>防晒霜</t>
  </si>
  <si>
    <t>星巴克体验书</t>
  </si>
  <si>
    <t>本</t>
  </si>
  <si>
    <t>卖什么都是卖体验</t>
  </si>
  <si>
    <t>酒店-餐厅-酒店 53座旅游大巴车</t>
  </si>
  <si>
    <t>辆</t>
  </si>
  <si>
    <t>旅游费用合计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</si>
  <si>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</si>
  <si>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</si>
  <si>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</si>
  <si>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</si>
  <si>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</si>
  <si>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</si>
  <si>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</si>
  <si>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</si>
  <si>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</si>
  <si>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</si>
  <si>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</si>
  <si>
    <t>供应商名称：</t>
  </si>
  <si>
    <t>中国康辉旅行社集团有限责任公司</t>
  </si>
  <si>
    <t>项目名称:</t>
  </si>
  <si>
    <t>雪佛兰六区-Q3小区会</t>
  </si>
  <si>
    <t>重庆</t>
  </si>
  <si>
    <t>报价时间：</t>
  </si>
  <si>
    <t>用房</t>
  </si>
  <si>
    <t>大床房（含早）</t>
  </si>
  <si>
    <t>双床房（含早）</t>
  </si>
  <si>
    <t>用房费用合计</t>
  </si>
  <si>
    <t>会议用餐</t>
  </si>
  <si>
    <t>会场</t>
  </si>
  <si>
    <t>投影仪</t>
  </si>
  <si>
    <t>会场费用合计</t>
  </si>
  <si>
    <t>用车</t>
  </si>
  <si>
    <t>用车费用合计</t>
  </si>
  <si>
    <t>物料</t>
  </si>
  <si>
    <t>物料搭建费用合计</t>
  </si>
  <si>
    <t>工作人员费用</t>
  </si>
  <si>
    <t>交通费用</t>
  </si>
  <si>
    <t>住宿费用</t>
  </si>
  <si>
    <t>工作人员服务费</t>
  </si>
  <si>
    <t>工作人员费用合计</t>
  </si>
  <si>
    <t>合服务费合计</t>
  </si>
  <si>
    <t>增值税6%</t>
  </si>
  <si>
    <t>含服含税总价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</si>
</sst>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\¥\-#,##0.00"/>
    <numFmt numFmtId="177" formatCode="\¥#,##0.00_);[Red]\(\¥#,##0.00\)"/>
    <numFmt numFmtId="178" formatCode="\¥#,##0.00"/>
    <numFmt numFmtId="179" formatCode="\¥#,##0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6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4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4" borderId="44" applyNumberFormat="0" applyAlignment="0" applyProtection="0">
      <alignment vertical="center"/>
    </xf>
    <xf numFmtId="0" fontId="11" fillId="14" borderId="39" applyNumberFormat="0" applyAlignment="0" applyProtection="0">
      <alignment vertical="center"/>
    </xf>
    <xf numFmtId="0" fontId="13" fillId="21" borderId="4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0" borderId="38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 applyProtection="0"/>
    <xf numFmtId="0" fontId="19" fillId="0" borderId="0">
      <alignment vertical="center"/>
    </xf>
    <xf numFmtId="43" fontId="19" fillId="0" borderId="0" applyProtection="0">
      <alignment vertical="center"/>
    </xf>
    <xf numFmtId="0" fontId="5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/>
    </xf>
    <xf numFmtId="0" fontId="1" fillId="2" borderId="7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7" fontId="1" fillId="2" borderId="8" xfId="52" applyNumberFormat="1" applyFont="1" applyFill="1" applyBorder="1" applyAlignment="1">
      <alignment horizontal="center" vertical="center"/>
    </xf>
    <xf numFmtId="177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/>
    </xf>
    <xf numFmtId="0" fontId="1" fillId="2" borderId="12" xfId="52" applyFont="1" applyFill="1" applyBorder="1" applyAlignment="1">
      <alignment horizontal="left" vertical="center"/>
    </xf>
    <xf numFmtId="0" fontId="1" fillId="2" borderId="13" xfId="52" applyFont="1" applyFill="1" applyBorder="1" applyAlignment="1">
      <alignment horizontal="center" vertical="center"/>
    </xf>
    <xf numFmtId="177" fontId="1" fillId="2" borderId="13" xfId="52" applyNumberFormat="1" applyFont="1" applyFill="1" applyBorder="1" applyAlignment="1">
      <alignment horizontal="center" vertical="center"/>
    </xf>
    <xf numFmtId="0" fontId="1" fillId="0" borderId="14" xfId="52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center" vertical="center"/>
    </xf>
    <xf numFmtId="0" fontId="2" fillId="0" borderId="13" xfId="52" applyFont="1" applyFill="1" applyBorder="1" applyAlignment="1">
      <alignment horizontal="center" vertical="center"/>
    </xf>
    <xf numFmtId="176" fontId="2" fillId="0" borderId="13" xfId="52" applyNumberFormat="1" applyFont="1" applyFill="1" applyBorder="1" applyAlignment="1">
      <alignment horizontal="right" vertical="center"/>
    </xf>
    <xf numFmtId="177" fontId="2" fillId="0" borderId="13" xfId="52" applyNumberFormat="1" applyFont="1" applyFill="1" applyBorder="1" applyAlignment="1">
      <alignment horizontal="right" vertical="center"/>
    </xf>
    <xf numFmtId="0" fontId="1" fillId="0" borderId="15" xfId="52" applyFont="1" applyFill="1" applyBorder="1" applyAlignment="1">
      <alignment horizontal="center" vertical="center"/>
    </xf>
    <xf numFmtId="177" fontId="1" fillId="2" borderId="16" xfId="8" applyNumberFormat="1" applyFont="1" applyFill="1" applyBorder="1" applyAlignment="1">
      <alignment horizontal="left" vertical="center"/>
    </xf>
    <xf numFmtId="177" fontId="1" fillId="2" borderId="13" xfId="8" applyNumberFormat="1" applyFont="1" applyFill="1" applyBorder="1" applyAlignment="1">
      <alignment horizontal="left" vertical="center"/>
    </xf>
    <xf numFmtId="177" fontId="1" fillId="2" borderId="13" xfId="52" applyNumberFormat="1" applyFont="1" applyFill="1" applyBorder="1" applyAlignment="1">
      <alignment horizontal="right" vertical="center"/>
    </xf>
    <xf numFmtId="177" fontId="3" fillId="0" borderId="13" xfId="52" applyNumberFormat="1" applyFont="1" applyFill="1" applyBorder="1" applyAlignment="1">
      <alignment vertical="center"/>
    </xf>
    <xf numFmtId="177" fontId="2" fillId="0" borderId="13" xfId="52" applyNumberFormat="1" applyFont="1" applyFill="1" applyBorder="1" applyAlignment="1">
      <alignment vertical="center"/>
    </xf>
    <xf numFmtId="0" fontId="1" fillId="0" borderId="17" xfId="52" applyFont="1" applyFill="1" applyBorder="1" applyAlignment="1">
      <alignment horizontal="center" vertical="center"/>
    </xf>
    <xf numFmtId="177" fontId="1" fillId="2" borderId="13" xfId="52" applyNumberFormat="1" applyFont="1" applyFill="1" applyBorder="1" applyAlignment="1">
      <alignment vertical="center"/>
    </xf>
    <xf numFmtId="177" fontId="1" fillId="0" borderId="14" xfId="8" applyNumberFormat="1" applyFont="1" applyFill="1" applyBorder="1" applyAlignment="1">
      <alignment horizontal="center" vertical="center"/>
    </xf>
    <xf numFmtId="177" fontId="2" fillId="0" borderId="9" xfId="8" applyNumberFormat="1" applyFont="1" applyFill="1" applyBorder="1" applyAlignment="1">
      <alignment horizontal="center" vertical="center"/>
    </xf>
    <xf numFmtId="0" fontId="2" fillId="0" borderId="18" xfId="52" applyFont="1" applyFill="1" applyBorder="1" applyAlignment="1">
      <alignment horizontal="center" vertical="center"/>
    </xf>
    <xf numFmtId="177" fontId="1" fillId="2" borderId="19" xfId="8" applyNumberFormat="1" applyFont="1" applyFill="1" applyBorder="1" applyAlignment="1">
      <alignment horizontal="left" vertical="center"/>
    </xf>
    <xf numFmtId="177" fontId="1" fillId="2" borderId="10" xfId="8" applyNumberFormat="1" applyFont="1" applyFill="1" applyBorder="1" applyAlignment="1">
      <alignment horizontal="left" vertical="center"/>
    </xf>
    <xf numFmtId="179" fontId="1" fillId="2" borderId="13" xfId="52" applyNumberFormat="1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0" fontId="1" fillId="0" borderId="11" xfId="52" applyFont="1" applyFill="1" applyBorder="1" applyAlignment="1">
      <alignment horizontal="center" vertical="center"/>
    </xf>
    <xf numFmtId="0" fontId="1" fillId="3" borderId="19" xfId="52" applyFont="1" applyFill="1" applyBorder="1" applyAlignment="1">
      <alignment vertical="center"/>
    </xf>
    <xf numFmtId="0" fontId="1" fillId="3" borderId="9" xfId="52" applyFont="1" applyFill="1" applyBorder="1" applyAlignment="1">
      <alignment horizontal="center" vertical="center"/>
    </xf>
    <xf numFmtId="0" fontId="1" fillId="3" borderId="9" xfId="52" applyFont="1" applyFill="1" applyBorder="1" applyAlignment="1">
      <alignment vertical="center"/>
    </xf>
    <xf numFmtId="179" fontId="1" fillId="3" borderId="10" xfId="52" applyNumberFormat="1" applyFont="1" applyFill="1" applyBorder="1" applyAlignment="1">
      <alignment vertical="center"/>
    </xf>
    <xf numFmtId="177" fontId="1" fillId="3" borderId="8" xfId="52" applyNumberFormat="1" applyFont="1" applyFill="1" applyBorder="1" applyAlignment="1">
      <alignment vertical="center"/>
    </xf>
    <xf numFmtId="179" fontId="1" fillId="3" borderId="9" xfId="52" applyNumberFormat="1" applyFont="1" applyFill="1" applyBorder="1" applyAlignment="1">
      <alignment vertical="center"/>
    </xf>
    <xf numFmtId="0" fontId="1" fillId="3" borderId="20" xfId="52" applyFont="1" applyFill="1" applyBorder="1" applyAlignment="1">
      <alignment vertical="center"/>
    </xf>
    <xf numFmtId="0" fontId="1" fillId="3" borderId="21" xfId="52" applyFont="1" applyFill="1" applyBorder="1" applyAlignment="1">
      <alignment horizontal="center" vertical="center"/>
    </xf>
    <xf numFmtId="0" fontId="1" fillId="3" borderId="21" xfId="52" applyFont="1" applyFill="1" applyBorder="1" applyAlignment="1">
      <alignment vertical="center"/>
    </xf>
    <xf numFmtId="179" fontId="1" fillId="3" borderId="21" xfId="52" applyNumberFormat="1" applyFont="1" applyFill="1" applyBorder="1" applyAlignment="1">
      <alignment vertical="center"/>
    </xf>
    <xf numFmtId="177" fontId="1" fillId="3" borderId="22" xfId="52" applyNumberFormat="1" applyFont="1" applyFill="1" applyBorder="1" applyAlignment="1">
      <alignment vertical="center"/>
    </xf>
    <xf numFmtId="0" fontId="1" fillId="4" borderId="23" xfId="52" applyFont="1" applyFill="1" applyBorder="1" applyAlignment="1">
      <alignment horizontal="left" vertical="center"/>
    </xf>
    <xf numFmtId="0" fontId="1" fillId="4" borderId="24" xfId="52" applyFont="1" applyFill="1" applyBorder="1" applyAlignment="1">
      <alignment horizontal="left" vertical="center"/>
    </xf>
    <xf numFmtId="0" fontId="1" fillId="4" borderId="24" xfId="52" applyFont="1" applyFill="1" applyBorder="1" applyAlignment="1">
      <alignment horizontal="center" vertical="center"/>
    </xf>
    <xf numFmtId="179" fontId="1" fillId="4" borderId="24" xfId="52" applyNumberFormat="1" applyFont="1" applyFill="1" applyBorder="1" applyAlignment="1">
      <alignment horizontal="center" vertical="center"/>
    </xf>
    <xf numFmtId="177" fontId="1" fillId="4" borderId="25" xfId="52" applyNumberFormat="1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left" vertical="center"/>
    </xf>
    <xf numFmtId="0" fontId="1" fillId="0" borderId="0" xfId="52" applyFont="1" applyFill="1" applyAlignment="1">
      <alignment vertical="center"/>
    </xf>
    <xf numFmtId="180" fontId="2" fillId="0" borderId="0" xfId="52" applyNumberFormat="1" applyFont="1" applyFill="1" applyBorder="1" applyAlignment="1">
      <alignment vertical="center"/>
    </xf>
    <xf numFmtId="0" fontId="4" fillId="0" borderId="0" xfId="52" applyFont="1" applyAlignment="1">
      <alignment vertical="center"/>
    </xf>
    <xf numFmtId="0" fontId="1" fillId="2" borderId="26" xfId="52" applyFont="1" applyFill="1" applyBorder="1" applyAlignment="1">
      <alignment vertical="center"/>
    </xf>
    <xf numFmtId="0" fontId="1" fillId="2" borderId="27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1" fillId="2" borderId="28" xfId="52" applyFont="1" applyFill="1" applyBorder="1" applyAlignment="1">
      <alignment vertical="center"/>
    </xf>
    <xf numFmtId="177" fontId="2" fillId="0" borderId="2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1" fillId="2" borderId="29" xfId="52" applyNumberFormat="1" applyFont="1" applyFill="1" applyBorder="1" applyAlignment="1">
      <alignment horizontal="left" vertical="center"/>
    </xf>
    <xf numFmtId="177" fontId="2" fillId="0" borderId="29" xfId="52" applyNumberFormat="1" applyFont="1" applyFill="1" applyBorder="1" applyAlignment="1">
      <alignment horizontal="left" vertical="center" wrapText="1"/>
    </xf>
    <xf numFmtId="177" fontId="2" fillId="0" borderId="30" xfId="52" applyNumberFormat="1" applyFont="1" applyFill="1" applyBorder="1" applyAlignment="1">
      <alignment horizontal="left" vertical="center"/>
    </xf>
    <xf numFmtId="177" fontId="1" fillId="3" borderId="29" xfId="52" applyNumberFormat="1" applyFont="1" applyFill="1" applyBorder="1" applyAlignment="1">
      <alignment horizontal="left" vertical="center"/>
    </xf>
    <xf numFmtId="177" fontId="1" fillId="3" borderId="30" xfId="52" applyNumberFormat="1" applyFont="1" applyFill="1" applyBorder="1" applyAlignment="1">
      <alignment horizontal="left" vertical="center"/>
    </xf>
    <xf numFmtId="177" fontId="1" fillId="4" borderId="31" xfId="52" applyNumberFormat="1" applyFont="1" applyFill="1" applyBorder="1" applyAlignment="1">
      <alignment horizontal="left" vertical="center"/>
    </xf>
    <xf numFmtId="0" fontId="5" fillId="0" borderId="0" xfId="52"/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3" fillId="5" borderId="0" xfId="0" applyNumberFormat="1" applyFont="1" applyFill="1" applyBorder="1" applyAlignment="1">
      <alignment horizontal="left" vertical="center"/>
    </xf>
    <xf numFmtId="49" fontId="2" fillId="5" borderId="0" xfId="0" applyNumberFormat="1" applyFont="1" applyFill="1" applyBorder="1" applyAlignment="1">
      <alignment vertical="center"/>
    </xf>
    <xf numFmtId="180" fontId="2" fillId="5" borderId="0" xfId="0" applyNumberFormat="1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77" fontId="1" fillId="2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77" fontId="2" fillId="5" borderId="13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7" fontId="3" fillId="0" borderId="13" xfId="8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right" vertical="center"/>
    </xf>
    <xf numFmtId="177" fontId="6" fillId="2" borderId="16" xfId="8" applyNumberFormat="1" applyFont="1" applyFill="1" applyBorder="1" applyAlignment="1">
      <alignment horizontal="left" vertical="center"/>
    </xf>
    <xf numFmtId="177" fontId="6" fillId="2" borderId="13" xfId="8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177" fontId="6" fillId="0" borderId="16" xfId="8" applyNumberFormat="1" applyFont="1" applyFill="1" applyBorder="1" applyAlignment="1">
      <alignment horizontal="center" vertical="center"/>
    </xf>
    <xf numFmtId="177" fontId="3" fillId="5" borderId="13" xfId="8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78" fontId="3" fillId="5" borderId="13" xfId="0" applyNumberFormat="1" applyFont="1" applyFill="1" applyBorder="1" applyAlignment="1">
      <alignment horizontal="right" vertical="center"/>
    </xf>
    <xf numFmtId="177" fontId="3" fillId="0" borderId="13" xfId="8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 wrapText="1"/>
    </xf>
    <xf numFmtId="177" fontId="3" fillId="7" borderId="13" xfId="8" applyNumberFormat="1" applyFont="1" applyFill="1" applyBorder="1" applyAlignment="1">
      <alignment horizontal="right" vertical="center"/>
    </xf>
    <xf numFmtId="177" fontId="2" fillId="2" borderId="13" xfId="8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177" fontId="1" fillId="8" borderId="16" xfId="8" applyNumberFormat="1" applyFont="1" applyFill="1" applyBorder="1" applyAlignment="1">
      <alignment horizontal="left" vertical="center"/>
    </xf>
    <xf numFmtId="177" fontId="1" fillId="8" borderId="13" xfId="8" applyNumberFormat="1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0" fontId="1" fillId="2" borderId="37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177" fontId="1" fillId="2" borderId="13" xfId="0" applyNumberFormat="1" applyFont="1" applyFill="1" applyBorder="1" applyAlignment="1">
      <alignment horizontal="right" vertical="center"/>
    </xf>
    <xf numFmtId="177" fontId="1" fillId="5" borderId="13" xfId="0" applyNumberFormat="1" applyFont="1" applyFill="1" applyBorder="1" applyAlignment="1">
      <alignment horizontal="right" vertical="center"/>
    </xf>
    <xf numFmtId="0" fontId="2" fillId="5" borderId="29" xfId="0" applyFont="1" applyFill="1" applyBorder="1" applyAlignment="1">
      <alignment vertical="center"/>
    </xf>
    <xf numFmtId="177" fontId="3" fillId="7" borderId="13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left" vertical="center"/>
    </xf>
    <xf numFmtId="177" fontId="6" fillId="2" borderId="13" xfId="0" applyNumberFormat="1" applyFont="1" applyFill="1" applyBorder="1" applyAlignment="1">
      <alignment horizontal="right" vertical="center"/>
    </xf>
    <xf numFmtId="177" fontId="6" fillId="2" borderId="29" xfId="0" applyNumberFormat="1" applyFont="1" applyFill="1" applyBorder="1" applyAlignment="1">
      <alignment horizontal="left" vertical="center"/>
    </xf>
    <xf numFmtId="177" fontId="3" fillId="7" borderId="29" xfId="0" applyNumberFormat="1" applyFont="1" applyFill="1" applyBorder="1" applyAlignment="1">
      <alignment horizontal="left" vertical="center"/>
    </xf>
    <xf numFmtId="177" fontId="3" fillId="0" borderId="29" xfId="0" applyNumberFormat="1" applyFont="1" applyFill="1" applyBorder="1" applyAlignment="1">
      <alignment horizontal="left" vertical="center" wrapText="1"/>
    </xf>
    <xf numFmtId="177" fontId="1" fillId="2" borderId="29" xfId="0" applyNumberFormat="1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177" fontId="1" fillId="3" borderId="13" xfId="0" applyNumberFormat="1" applyFont="1" applyFill="1" applyBorder="1" applyAlignment="1">
      <alignment horizontal="right" vertical="center"/>
    </xf>
    <xf numFmtId="177" fontId="1" fillId="3" borderId="29" xfId="0" applyNumberFormat="1" applyFont="1" applyFill="1" applyBorder="1" applyAlignment="1">
      <alignment horizontal="left" vertical="center"/>
    </xf>
    <xf numFmtId="177" fontId="1" fillId="8" borderId="13" xfId="0" applyNumberFormat="1" applyFont="1" applyFill="1" applyBorder="1" applyAlignment="1">
      <alignment horizontal="right" vertical="center"/>
    </xf>
    <xf numFmtId="177" fontId="1" fillId="8" borderId="29" xfId="0" applyNumberFormat="1" applyFont="1" applyFill="1" applyBorder="1" applyAlignment="1">
      <alignment horizontal="left" vertical="center"/>
    </xf>
    <xf numFmtId="177" fontId="1" fillId="4" borderId="36" xfId="0" applyNumberFormat="1" applyFont="1" applyFill="1" applyBorder="1" applyAlignment="1">
      <alignment horizontal="right" vertical="center"/>
    </xf>
    <xf numFmtId="177" fontId="1" fillId="4" borderId="31" xfId="0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E53" sqref="E53"/>
    </sheetView>
  </sheetViews>
  <sheetFormatPr defaultColWidth="9" defaultRowHeight="13.5"/>
  <cols>
    <col min="1" max="1" width="13.5" customWidth="1"/>
    <col min="3" max="3" width="28.375" customWidth="1"/>
    <col min="4" max="7" width="8.125" customWidth="1"/>
    <col min="8" max="8" width="10.375" customWidth="1"/>
    <col min="9" max="9" width="13.75" customWidth="1"/>
    <col min="10" max="10" width="37" customWidth="1"/>
    <col min="11" max="11" width="12.75" customWidth="1"/>
    <col min="12" max="12" width="14.75" customWidth="1"/>
  </cols>
  <sheetData>
    <row r="1" ht="16.5" spans="1:10">
      <c r="A1" s="79" t="s">
        <v>0</v>
      </c>
      <c r="B1" s="80" t="s">
        <v>1</v>
      </c>
      <c r="C1" s="80"/>
      <c r="D1" s="80"/>
      <c r="E1" s="80"/>
      <c r="F1" s="80"/>
      <c r="G1" s="80"/>
      <c r="H1" s="80"/>
      <c r="I1" s="130"/>
      <c r="J1" s="131"/>
    </row>
    <row r="2" ht="16.5" spans="1:10">
      <c r="A2" s="79" t="s">
        <v>2</v>
      </c>
      <c r="B2" s="81" t="s">
        <v>3</v>
      </c>
      <c r="C2" s="80"/>
      <c r="D2" s="81"/>
      <c r="E2" s="81"/>
      <c r="F2" s="81"/>
      <c r="G2" s="81"/>
      <c r="H2" s="81"/>
      <c r="I2" s="132"/>
      <c r="J2" s="81"/>
    </row>
    <row r="3" ht="16.5" spans="1:10">
      <c r="A3" s="79" t="s">
        <v>4</v>
      </c>
      <c r="B3" s="82" t="s">
        <v>5</v>
      </c>
      <c r="C3" s="80"/>
      <c r="D3" s="83"/>
      <c r="E3" s="83"/>
      <c r="F3" s="83"/>
      <c r="G3" s="83"/>
      <c r="H3" s="84"/>
      <c r="I3" s="84"/>
      <c r="J3" s="83"/>
    </row>
    <row r="4" ht="17.25" spans="1:10">
      <c r="A4" s="79" t="s">
        <v>6</v>
      </c>
      <c r="B4" s="80" t="s">
        <v>7</v>
      </c>
      <c r="C4" s="80"/>
      <c r="D4" s="80"/>
      <c r="E4" s="80"/>
      <c r="F4" s="80"/>
      <c r="G4" s="80"/>
      <c r="H4" s="80"/>
      <c r="I4" s="130"/>
      <c r="J4" s="80"/>
    </row>
    <row r="5" ht="16.5" spans="1:10">
      <c r="A5" s="85" t="s">
        <v>8</v>
      </c>
      <c r="B5" s="86"/>
      <c r="C5" s="87"/>
      <c r="D5" s="88" t="s">
        <v>9</v>
      </c>
      <c r="E5" s="88"/>
      <c r="F5" s="88"/>
      <c r="G5" s="88"/>
      <c r="H5" s="88"/>
      <c r="I5" s="88"/>
      <c r="J5" s="133" t="s">
        <v>10</v>
      </c>
    </row>
    <row r="6" ht="16.5" spans="1:10">
      <c r="A6" s="89" t="s">
        <v>11</v>
      </c>
      <c r="B6" s="90"/>
      <c r="C6" s="91"/>
      <c r="D6" s="92" t="s">
        <v>12</v>
      </c>
      <c r="E6" s="92"/>
      <c r="F6" s="92"/>
      <c r="G6" s="92"/>
      <c r="H6" s="93" t="s">
        <v>13</v>
      </c>
      <c r="I6" s="93"/>
      <c r="J6" s="134"/>
    </row>
    <row r="7" ht="16.5" spans="1:10">
      <c r="A7" s="89"/>
      <c r="B7" s="90"/>
      <c r="C7" s="91"/>
      <c r="D7" s="94" t="s">
        <v>14</v>
      </c>
      <c r="E7" s="94" t="s">
        <v>15</v>
      </c>
      <c r="F7" s="94" t="s">
        <v>14</v>
      </c>
      <c r="G7" s="94" t="s">
        <v>15</v>
      </c>
      <c r="H7" s="95" t="s">
        <v>16</v>
      </c>
      <c r="I7" s="135" t="s">
        <v>17</v>
      </c>
      <c r="J7" s="134"/>
    </row>
    <row r="8" ht="16.5" spans="1:10">
      <c r="A8" s="96" t="s">
        <v>18</v>
      </c>
      <c r="B8" s="97" t="s">
        <v>19</v>
      </c>
      <c r="C8" s="98"/>
      <c r="D8" s="99">
        <v>70</v>
      </c>
      <c r="E8" s="99" t="s">
        <v>20</v>
      </c>
      <c r="F8" s="99">
        <v>3</v>
      </c>
      <c r="G8" s="99" t="s">
        <v>21</v>
      </c>
      <c r="H8" s="100">
        <v>600</v>
      </c>
      <c r="I8" s="136"/>
      <c r="J8" s="137" t="s">
        <v>22</v>
      </c>
    </row>
    <row r="9" ht="16.5" spans="1:10">
      <c r="A9" s="101"/>
      <c r="B9" s="97" t="s">
        <v>23</v>
      </c>
      <c r="C9" s="98"/>
      <c r="D9" s="99">
        <v>40</v>
      </c>
      <c r="E9" s="99" t="s">
        <v>20</v>
      </c>
      <c r="F9" s="99">
        <v>3</v>
      </c>
      <c r="G9" s="99" t="s">
        <v>21</v>
      </c>
      <c r="H9" s="100">
        <v>600</v>
      </c>
      <c r="I9" s="136"/>
      <c r="J9" s="137" t="s">
        <v>22</v>
      </c>
    </row>
    <row r="10" ht="16.5" spans="1:10">
      <c r="A10" s="89" t="s">
        <v>24</v>
      </c>
      <c r="B10" s="90"/>
      <c r="C10" s="91"/>
      <c r="D10" s="102"/>
      <c r="E10" s="102"/>
      <c r="F10" s="102"/>
      <c r="G10" s="102"/>
      <c r="H10" s="95"/>
      <c r="I10" s="135"/>
      <c r="J10" s="134"/>
    </row>
    <row r="11" ht="16.5" spans="1:10">
      <c r="A11" s="103" t="s">
        <v>25</v>
      </c>
      <c r="B11" s="104"/>
      <c r="C11" s="104"/>
      <c r="D11" s="105">
        <v>130</v>
      </c>
      <c r="E11" s="105" t="s">
        <v>26</v>
      </c>
      <c r="F11" s="105">
        <v>1</v>
      </c>
      <c r="G11" s="105" t="s">
        <v>27</v>
      </c>
      <c r="H11" s="106">
        <v>0</v>
      </c>
      <c r="I11" s="138">
        <f>H11*F11*D11</f>
        <v>0</v>
      </c>
      <c r="J11" s="139" t="s">
        <v>28</v>
      </c>
    </row>
    <row r="12" ht="16.5" spans="1:10">
      <c r="A12" s="103"/>
      <c r="B12" s="104" t="s">
        <v>29</v>
      </c>
      <c r="C12" s="104"/>
      <c r="D12" s="105">
        <v>89</v>
      </c>
      <c r="E12" s="105" t="s">
        <v>26</v>
      </c>
      <c r="F12" s="105">
        <v>1</v>
      </c>
      <c r="G12" s="105" t="s">
        <v>27</v>
      </c>
      <c r="H12" s="106">
        <v>100</v>
      </c>
      <c r="I12" s="138">
        <f t="shared" ref="I12:I17" si="0">D12*F12*H12</f>
        <v>8900</v>
      </c>
      <c r="J12" s="139" t="s">
        <v>30</v>
      </c>
    </row>
    <row r="13" ht="16.5" spans="1:10">
      <c r="A13" s="103"/>
      <c r="B13" s="104" t="s">
        <v>31</v>
      </c>
      <c r="C13" s="104"/>
      <c r="D13" s="105">
        <v>15</v>
      </c>
      <c r="E13" s="105" t="s">
        <v>32</v>
      </c>
      <c r="F13" s="105">
        <v>1</v>
      </c>
      <c r="G13" s="105" t="s">
        <v>27</v>
      </c>
      <c r="H13" s="106">
        <v>1596</v>
      </c>
      <c r="I13" s="138">
        <f t="shared" si="0"/>
        <v>23940</v>
      </c>
      <c r="J13" s="139" t="s">
        <v>33</v>
      </c>
    </row>
    <row r="14" ht="16.5" spans="1:10">
      <c r="A14" s="103"/>
      <c r="B14" s="104" t="s">
        <v>29</v>
      </c>
      <c r="C14" s="104"/>
      <c r="D14" s="105">
        <v>105</v>
      </c>
      <c r="E14" s="105" t="s">
        <v>26</v>
      </c>
      <c r="F14" s="105">
        <v>1</v>
      </c>
      <c r="G14" s="105" t="s">
        <v>27</v>
      </c>
      <c r="H14" s="106">
        <v>100</v>
      </c>
      <c r="I14" s="138">
        <f t="shared" si="0"/>
        <v>10500</v>
      </c>
      <c r="J14" s="139" t="s">
        <v>34</v>
      </c>
    </row>
    <row r="15" ht="16.5" spans="1:10">
      <c r="A15" s="103"/>
      <c r="B15" s="104" t="s">
        <v>35</v>
      </c>
      <c r="C15" s="104"/>
      <c r="D15" s="105">
        <v>1</v>
      </c>
      <c r="E15" s="105" t="s">
        <v>32</v>
      </c>
      <c r="F15" s="105">
        <v>1</v>
      </c>
      <c r="G15" s="105" t="s">
        <v>27</v>
      </c>
      <c r="H15" s="106">
        <v>2447</v>
      </c>
      <c r="I15" s="138">
        <f t="shared" si="0"/>
        <v>2447</v>
      </c>
      <c r="J15" s="139" t="s">
        <v>34</v>
      </c>
    </row>
    <row r="16" ht="16.5" spans="1:10">
      <c r="A16" s="103"/>
      <c r="B16" s="104" t="s">
        <v>36</v>
      </c>
      <c r="C16" s="104"/>
      <c r="D16" s="105">
        <v>6</v>
      </c>
      <c r="E16" s="105" t="s">
        <v>37</v>
      </c>
      <c r="F16" s="105">
        <v>1</v>
      </c>
      <c r="G16" s="105" t="s">
        <v>27</v>
      </c>
      <c r="H16" s="106">
        <v>251.5</v>
      </c>
      <c r="I16" s="138">
        <f t="shared" si="0"/>
        <v>1509</v>
      </c>
      <c r="J16" s="139"/>
    </row>
    <row r="17" ht="16.5" spans="1:10">
      <c r="A17" s="103"/>
      <c r="B17" s="104" t="s">
        <v>38</v>
      </c>
      <c r="C17" s="104"/>
      <c r="D17" s="105">
        <v>4</v>
      </c>
      <c r="E17" s="105" t="s">
        <v>37</v>
      </c>
      <c r="F17" s="105">
        <v>1</v>
      </c>
      <c r="G17" s="105" t="s">
        <v>27</v>
      </c>
      <c r="H17" s="106">
        <v>45.15</v>
      </c>
      <c r="I17" s="138">
        <f t="shared" si="0"/>
        <v>180.6</v>
      </c>
      <c r="J17" s="139" t="s">
        <v>39</v>
      </c>
    </row>
    <row r="18" ht="16.5" spans="1:10">
      <c r="A18" s="107" t="s">
        <v>40</v>
      </c>
      <c r="B18" s="108"/>
      <c r="C18" s="108"/>
      <c r="D18" s="109"/>
      <c r="E18" s="109"/>
      <c r="F18" s="109"/>
      <c r="G18" s="109"/>
      <c r="H18" s="109"/>
      <c r="I18" s="140">
        <f>SUM(I11:I17)</f>
        <v>47476.6</v>
      </c>
      <c r="J18" s="141"/>
    </row>
    <row r="19" ht="16.5" spans="1:10">
      <c r="A19" s="110" t="s">
        <v>41</v>
      </c>
      <c r="B19" s="111" t="s">
        <v>42</v>
      </c>
      <c r="C19" s="111"/>
      <c r="D19" s="112">
        <v>1</v>
      </c>
      <c r="E19" s="112" t="s">
        <v>43</v>
      </c>
      <c r="F19" s="112">
        <v>1</v>
      </c>
      <c r="G19" s="112" t="s">
        <v>44</v>
      </c>
      <c r="H19" s="113">
        <v>16000</v>
      </c>
      <c r="I19" s="138">
        <f>H19*F19*D19</f>
        <v>16000</v>
      </c>
      <c r="J19" s="142" t="s">
        <v>45</v>
      </c>
    </row>
    <row r="20" ht="16.5" spans="1:10">
      <c r="A20" s="110" t="s">
        <v>46</v>
      </c>
      <c r="B20" s="111" t="s">
        <v>47</v>
      </c>
      <c r="C20" s="111"/>
      <c r="D20" s="112">
        <v>1</v>
      </c>
      <c r="E20" s="112" t="s">
        <v>43</v>
      </c>
      <c r="F20" s="112">
        <v>1</v>
      </c>
      <c r="G20" s="112" t="s">
        <v>27</v>
      </c>
      <c r="H20" s="113">
        <v>10000</v>
      </c>
      <c r="I20" s="138">
        <f>H20*F20*D20</f>
        <v>10000</v>
      </c>
      <c r="J20" s="142" t="s">
        <v>48</v>
      </c>
    </row>
    <row r="21" ht="16.5" spans="1:10">
      <c r="A21" s="110"/>
      <c r="B21" s="111" t="s">
        <v>49</v>
      </c>
      <c r="C21" s="111"/>
      <c r="D21" s="112">
        <v>1</v>
      </c>
      <c r="E21" s="112" t="s">
        <v>43</v>
      </c>
      <c r="F21" s="112">
        <v>1</v>
      </c>
      <c r="G21" s="112" t="s">
        <v>44</v>
      </c>
      <c r="H21" s="113">
        <v>9000</v>
      </c>
      <c r="I21" s="138">
        <f>H21*F21*D21</f>
        <v>9000</v>
      </c>
      <c r="J21" s="142" t="s">
        <v>50</v>
      </c>
    </row>
    <row r="22" ht="16.5" spans="1:10">
      <c r="A22" s="110"/>
      <c r="B22" s="111" t="s">
        <v>51</v>
      </c>
      <c r="C22" s="111"/>
      <c r="D22" s="112">
        <v>1</v>
      </c>
      <c r="E22" s="112" t="s">
        <v>43</v>
      </c>
      <c r="F22" s="112">
        <v>1</v>
      </c>
      <c r="G22" s="112" t="s">
        <v>44</v>
      </c>
      <c r="H22" s="113">
        <v>800</v>
      </c>
      <c r="I22" s="138">
        <f>H22*F22*D22</f>
        <v>800</v>
      </c>
      <c r="J22" s="142"/>
    </row>
    <row r="23" ht="16.5" spans="1:10">
      <c r="A23" s="107" t="s">
        <v>52</v>
      </c>
      <c r="B23" s="108"/>
      <c r="C23" s="108"/>
      <c r="D23" s="109"/>
      <c r="E23" s="109"/>
      <c r="F23" s="109"/>
      <c r="G23" s="109"/>
      <c r="H23" s="109"/>
      <c r="I23" s="140">
        <f>SUM(I19:I22)</f>
        <v>35800</v>
      </c>
      <c r="J23" s="141"/>
    </row>
    <row r="24" ht="16.5" spans="1:10">
      <c r="A24" s="110"/>
      <c r="B24" s="111" t="s">
        <v>53</v>
      </c>
      <c r="C24" s="111"/>
      <c r="D24" s="112">
        <v>1</v>
      </c>
      <c r="E24" s="112" t="s">
        <v>27</v>
      </c>
      <c r="F24" s="112">
        <v>1</v>
      </c>
      <c r="G24" s="112" t="s">
        <v>27</v>
      </c>
      <c r="H24" s="113">
        <v>807</v>
      </c>
      <c r="I24" s="138">
        <f>D24*F24*H24</f>
        <v>807</v>
      </c>
      <c r="J24" s="142"/>
    </row>
    <row r="25" ht="16.5" spans="1:10">
      <c r="A25" s="110"/>
      <c r="B25" s="111" t="s">
        <v>54</v>
      </c>
      <c r="C25" s="111"/>
      <c r="D25" s="112">
        <v>1</v>
      </c>
      <c r="E25" s="112" t="s">
        <v>27</v>
      </c>
      <c r="F25" s="112">
        <v>1</v>
      </c>
      <c r="G25" s="112" t="s">
        <v>27</v>
      </c>
      <c r="H25" s="113">
        <v>352</v>
      </c>
      <c r="I25" s="138">
        <f t="shared" ref="I25:I31" si="1">D25*F25*H25</f>
        <v>352</v>
      </c>
      <c r="J25" s="142"/>
    </row>
    <row r="26" ht="16.5" spans="1:10">
      <c r="A26" s="110"/>
      <c r="B26" s="111" t="s">
        <v>54</v>
      </c>
      <c r="C26" s="111"/>
      <c r="D26" s="112">
        <v>1</v>
      </c>
      <c r="E26" s="112" t="s">
        <v>27</v>
      </c>
      <c r="F26" s="112">
        <v>1</v>
      </c>
      <c r="G26" s="112" t="s">
        <v>27</v>
      </c>
      <c r="H26" s="113">
        <v>2276</v>
      </c>
      <c r="I26" s="138">
        <f t="shared" si="1"/>
        <v>2276</v>
      </c>
      <c r="J26" s="142"/>
    </row>
    <row r="27" ht="16.5" spans="1:10">
      <c r="A27" s="110"/>
      <c r="B27" s="111" t="s">
        <v>55</v>
      </c>
      <c r="C27" s="111"/>
      <c r="D27" s="112">
        <v>1</v>
      </c>
      <c r="E27" s="112" t="s">
        <v>27</v>
      </c>
      <c r="F27" s="112">
        <v>1</v>
      </c>
      <c r="G27" s="112" t="s">
        <v>27</v>
      </c>
      <c r="H27" s="113">
        <v>900</v>
      </c>
      <c r="I27" s="138">
        <f t="shared" si="1"/>
        <v>900</v>
      </c>
      <c r="J27" s="142"/>
    </row>
    <row r="28" ht="16.5" spans="1:10">
      <c r="A28" s="110"/>
      <c r="B28" s="111" t="s">
        <v>55</v>
      </c>
      <c r="C28" s="111"/>
      <c r="D28" s="112">
        <v>1</v>
      </c>
      <c r="E28" s="112" t="s">
        <v>27</v>
      </c>
      <c r="F28" s="112">
        <v>1</v>
      </c>
      <c r="G28" s="112" t="s">
        <v>27</v>
      </c>
      <c r="H28" s="113">
        <v>280</v>
      </c>
      <c r="I28" s="138">
        <f t="shared" si="1"/>
        <v>280</v>
      </c>
      <c r="J28" s="142"/>
    </row>
    <row r="29" ht="16.5" spans="1:10">
      <c r="A29" s="110"/>
      <c r="B29" s="111" t="s">
        <v>56</v>
      </c>
      <c r="C29" s="111"/>
      <c r="D29" s="112">
        <v>1</v>
      </c>
      <c r="E29" s="112" t="s">
        <v>27</v>
      </c>
      <c r="F29" s="112">
        <v>1</v>
      </c>
      <c r="G29" s="112" t="s">
        <v>27</v>
      </c>
      <c r="H29" s="113">
        <v>128</v>
      </c>
      <c r="I29" s="138">
        <f t="shared" si="1"/>
        <v>128</v>
      </c>
      <c r="J29" s="142"/>
    </row>
    <row r="30" ht="16.5" spans="1:10">
      <c r="A30" s="110"/>
      <c r="B30" s="111" t="s">
        <v>57</v>
      </c>
      <c r="C30" s="111"/>
      <c r="D30" s="112">
        <v>1</v>
      </c>
      <c r="E30" s="112" t="s">
        <v>27</v>
      </c>
      <c r="F30" s="112">
        <v>1</v>
      </c>
      <c r="G30" s="112" t="s">
        <v>27</v>
      </c>
      <c r="H30" s="113">
        <v>48.3</v>
      </c>
      <c r="I30" s="138">
        <f t="shared" si="1"/>
        <v>48.3</v>
      </c>
      <c r="J30" s="142"/>
    </row>
    <row r="31" ht="16.5" spans="1:10">
      <c r="A31" s="110"/>
      <c r="B31" s="111" t="s">
        <v>58</v>
      </c>
      <c r="C31" s="111"/>
      <c r="D31" s="112">
        <v>1</v>
      </c>
      <c r="E31" s="112" t="s">
        <v>27</v>
      </c>
      <c r="F31" s="112">
        <v>1</v>
      </c>
      <c r="G31" s="112" t="s">
        <v>27</v>
      </c>
      <c r="H31" s="113">
        <v>144</v>
      </c>
      <c r="I31" s="138">
        <f t="shared" si="1"/>
        <v>144</v>
      </c>
      <c r="J31" s="142"/>
    </row>
    <row r="32" ht="16.5" spans="1:10">
      <c r="A32" s="107" t="s">
        <v>59</v>
      </c>
      <c r="B32" s="108"/>
      <c r="C32" s="108"/>
      <c r="D32" s="109"/>
      <c r="E32" s="109"/>
      <c r="F32" s="109"/>
      <c r="G32" s="109"/>
      <c r="H32" s="109"/>
      <c r="I32" s="140">
        <f>SUM(I24:I31)</f>
        <v>4935.3</v>
      </c>
      <c r="J32" s="141"/>
    </row>
    <row r="33" ht="17.25" customHeight="1" spans="1:10">
      <c r="A33" s="110" t="s">
        <v>60</v>
      </c>
      <c r="B33" s="104" t="s">
        <v>61</v>
      </c>
      <c r="C33" s="104"/>
      <c r="D33" s="105">
        <v>150</v>
      </c>
      <c r="E33" s="105" t="s">
        <v>62</v>
      </c>
      <c r="F33" s="105">
        <v>1</v>
      </c>
      <c r="G33" s="105" t="s">
        <v>27</v>
      </c>
      <c r="H33" s="114">
        <v>8</v>
      </c>
      <c r="I33" s="138">
        <f t="shared" ref="I33:I41" si="2">D33*F33*H33</f>
        <v>1200</v>
      </c>
      <c r="J33" s="143"/>
    </row>
    <row r="34" ht="17.25" customHeight="1" spans="1:10">
      <c r="A34" s="110"/>
      <c r="B34" s="104" t="s">
        <v>63</v>
      </c>
      <c r="C34" s="104"/>
      <c r="D34" s="105">
        <v>2</v>
      </c>
      <c r="E34" s="105" t="s">
        <v>64</v>
      </c>
      <c r="F34" s="105">
        <v>1</v>
      </c>
      <c r="G34" s="105" t="s">
        <v>27</v>
      </c>
      <c r="H34" s="114">
        <v>300</v>
      </c>
      <c r="I34" s="138">
        <f t="shared" si="2"/>
        <v>600</v>
      </c>
      <c r="J34" s="143"/>
    </row>
    <row r="35" ht="17.25" customHeight="1" spans="1:10">
      <c r="A35" s="110"/>
      <c r="B35" s="104" t="s">
        <v>65</v>
      </c>
      <c r="C35" s="104"/>
      <c r="D35" s="105">
        <v>140</v>
      </c>
      <c r="E35" s="105" t="s">
        <v>66</v>
      </c>
      <c r="F35" s="105">
        <v>1</v>
      </c>
      <c r="G35" s="105" t="s">
        <v>27</v>
      </c>
      <c r="H35" s="114">
        <v>3.8</v>
      </c>
      <c r="I35" s="138">
        <f t="shared" si="2"/>
        <v>532</v>
      </c>
      <c r="J35" s="143"/>
    </row>
    <row r="36" ht="17.25" customHeight="1" spans="1:10">
      <c r="A36" s="110"/>
      <c r="B36" s="104" t="s">
        <v>67</v>
      </c>
      <c r="C36" s="104"/>
      <c r="D36" s="105">
        <v>140</v>
      </c>
      <c r="E36" s="105" t="s">
        <v>66</v>
      </c>
      <c r="F36" s="105">
        <v>1</v>
      </c>
      <c r="G36" s="105" t="s">
        <v>27</v>
      </c>
      <c r="H36" s="114">
        <v>16.9</v>
      </c>
      <c r="I36" s="138">
        <f t="shared" si="2"/>
        <v>2366</v>
      </c>
      <c r="J36" s="143"/>
    </row>
    <row r="37" ht="17.25" customHeight="1" spans="1:10">
      <c r="A37" s="110"/>
      <c r="B37" s="104" t="s">
        <v>68</v>
      </c>
      <c r="C37" s="104"/>
      <c r="D37" s="105">
        <v>21</v>
      </c>
      <c r="E37" s="105" t="s">
        <v>69</v>
      </c>
      <c r="F37" s="105">
        <v>1</v>
      </c>
      <c r="G37" s="105" t="s">
        <v>27</v>
      </c>
      <c r="H37" s="114">
        <v>31.5</v>
      </c>
      <c r="I37" s="138">
        <f t="shared" si="2"/>
        <v>661.5</v>
      </c>
      <c r="J37" s="143"/>
    </row>
    <row r="38" ht="17.25" customHeight="1" spans="1:10">
      <c r="A38" s="110"/>
      <c r="B38" s="104" t="s">
        <v>68</v>
      </c>
      <c r="C38" s="104"/>
      <c r="D38" s="105">
        <v>1</v>
      </c>
      <c r="E38" s="105" t="s">
        <v>69</v>
      </c>
      <c r="F38" s="105">
        <v>1</v>
      </c>
      <c r="G38" s="105" t="s">
        <v>27</v>
      </c>
      <c r="H38" s="114">
        <v>36.5</v>
      </c>
      <c r="I38" s="138">
        <f t="shared" si="2"/>
        <v>36.5</v>
      </c>
      <c r="J38" s="143"/>
    </row>
    <row r="39" ht="17.25" customHeight="1" spans="1:10">
      <c r="A39" s="110"/>
      <c r="B39" s="104" t="s">
        <v>68</v>
      </c>
      <c r="C39" s="104"/>
      <c r="D39" s="105">
        <v>125</v>
      </c>
      <c r="E39" s="105" t="s">
        <v>69</v>
      </c>
      <c r="F39" s="105">
        <v>1</v>
      </c>
      <c r="G39" s="105" t="s">
        <v>27</v>
      </c>
      <c r="H39" s="114">
        <v>31.5</v>
      </c>
      <c r="I39" s="138">
        <f t="shared" si="2"/>
        <v>3937.5</v>
      </c>
      <c r="J39" s="143"/>
    </row>
    <row r="40" ht="17.25" customHeight="1" spans="1:10">
      <c r="A40" s="110"/>
      <c r="B40" s="104" t="s">
        <v>70</v>
      </c>
      <c r="C40" s="104"/>
      <c r="D40" s="105">
        <v>22</v>
      </c>
      <c r="E40" s="105" t="s">
        <v>69</v>
      </c>
      <c r="F40" s="105">
        <v>1</v>
      </c>
      <c r="G40" s="105" t="s">
        <v>27</v>
      </c>
      <c r="H40" s="114">
        <v>26.28</v>
      </c>
      <c r="I40" s="138">
        <f t="shared" si="2"/>
        <v>578.16</v>
      </c>
      <c r="J40" s="143"/>
    </row>
    <row r="41" ht="16.5" spans="1:10">
      <c r="A41" s="110"/>
      <c r="B41" s="104" t="s">
        <v>71</v>
      </c>
      <c r="C41" s="104"/>
      <c r="D41" s="105">
        <v>3</v>
      </c>
      <c r="E41" s="105" t="s">
        <v>72</v>
      </c>
      <c r="F41" s="105">
        <v>1</v>
      </c>
      <c r="G41" s="105" t="s">
        <v>27</v>
      </c>
      <c r="H41" s="114">
        <v>1200</v>
      </c>
      <c r="I41" s="138">
        <f t="shared" si="2"/>
        <v>3600</v>
      </c>
      <c r="J41" s="139"/>
    </row>
    <row r="42" ht="16.5" spans="1:10">
      <c r="A42" s="30" t="s">
        <v>73</v>
      </c>
      <c r="B42" s="31"/>
      <c r="C42" s="31"/>
      <c r="D42" s="94"/>
      <c r="E42" s="94"/>
      <c r="F42" s="94"/>
      <c r="G42" s="94"/>
      <c r="H42" s="94"/>
      <c r="I42" s="135">
        <f>SUM(I33:I41)</f>
        <v>13511.66</v>
      </c>
      <c r="J42" s="144"/>
    </row>
    <row r="43" ht="16.5" spans="1:10">
      <c r="A43" s="115" t="s">
        <v>74</v>
      </c>
      <c r="B43" s="105" t="s">
        <v>75</v>
      </c>
      <c r="C43" s="105"/>
      <c r="D43" s="105">
        <v>1</v>
      </c>
      <c r="E43" s="105" t="s">
        <v>26</v>
      </c>
      <c r="F43" s="105">
        <v>2</v>
      </c>
      <c r="G43" s="105" t="s">
        <v>27</v>
      </c>
      <c r="H43" s="116">
        <v>2000</v>
      </c>
      <c r="I43" s="116">
        <f t="shared" ref="I43:I45" si="3">H43*F43*D43</f>
        <v>4000</v>
      </c>
      <c r="J43" s="145" t="s">
        <v>76</v>
      </c>
    </row>
    <row r="44" ht="16.5" spans="1:10">
      <c r="A44" s="115"/>
      <c r="B44" s="105" t="s">
        <v>77</v>
      </c>
      <c r="C44" s="105"/>
      <c r="D44" s="105">
        <v>1</v>
      </c>
      <c r="E44" s="105" t="s">
        <v>20</v>
      </c>
      <c r="F44" s="105">
        <v>4</v>
      </c>
      <c r="G44" s="105" t="s">
        <v>21</v>
      </c>
      <c r="H44" s="116">
        <v>400</v>
      </c>
      <c r="I44" s="116">
        <f t="shared" si="3"/>
        <v>1600</v>
      </c>
      <c r="J44" s="145"/>
    </row>
    <row r="45" ht="16.5" spans="1:10">
      <c r="A45" s="115"/>
      <c r="B45" s="105" t="s">
        <v>78</v>
      </c>
      <c r="C45" s="105"/>
      <c r="D45" s="105">
        <v>2</v>
      </c>
      <c r="E45" s="105" t="s">
        <v>26</v>
      </c>
      <c r="F45" s="105">
        <v>4.5</v>
      </c>
      <c r="G45" s="105" t="s">
        <v>43</v>
      </c>
      <c r="H45" s="116">
        <v>400</v>
      </c>
      <c r="I45" s="116">
        <f t="shared" si="3"/>
        <v>3600</v>
      </c>
      <c r="J45" s="145"/>
    </row>
    <row r="46" ht="16.5" spans="1:10">
      <c r="A46" s="30" t="s">
        <v>79</v>
      </c>
      <c r="B46" s="117"/>
      <c r="C46" s="117"/>
      <c r="D46" s="102"/>
      <c r="E46" s="102"/>
      <c r="F46" s="102"/>
      <c r="G46" s="102"/>
      <c r="H46" s="118"/>
      <c r="I46" s="135">
        <f>SUM(I43:I45)</f>
        <v>9200</v>
      </c>
      <c r="J46" s="144"/>
    </row>
    <row r="47" ht="16.5" spans="1:10">
      <c r="A47" s="119" t="s">
        <v>80</v>
      </c>
      <c r="B47" s="120"/>
      <c r="C47" s="121"/>
      <c r="D47" s="122"/>
      <c r="E47" s="122"/>
      <c r="F47" s="122"/>
      <c r="G47" s="122"/>
      <c r="H47" s="122"/>
      <c r="I47" s="146">
        <f>SUM(I18,I23,I32,I42,I46)</f>
        <v>110923.56</v>
      </c>
      <c r="J47" s="147"/>
    </row>
    <row r="48" ht="16.5" spans="1:10">
      <c r="A48" s="119" t="s">
        <v>81</v>
      </c>
      <c r="B48" s="120"/>
      <c r="C48" s="121"/>
      <c r="D48" s="122"/>
      <c r="E48" s="122"/>
      <c r="F48" s="122"/>
      <c r="G48" s="122"/>
      <c r="H48" s="122"/>
      <c r="I48" s="146">
        <f>I47*0.1</f>
        <v>11092.356</v>
      </c>
      <c r="J48" s="147"/>
    </row>
    <row r="49" ht="16.5" spans="1:10">
      <c r="A49" s="119" t="s">
        <v>82</v>
      </c>
      <c r="B49" s="120"/>
      <c r="C49" s="121"/>
      <c r="D49" s="122"/>
      <c r="E49" s="122"/>
      <c r="F49" s="122"/>
      <c r="G49" s="122"/>
      <c r="H49" s="122"/>
      <c r="I49" s="146">
        <f>SUM(I47:I48)</f>
        <v>122015.916</v>
      </c>
      <c r="J49" s="147"/>
    </row>
    <row r="50" ht="16.5" spans="1:10">
      <c r="A50" s="123" t="s">
        <v>83</v>
      </c>
      <c r="B50" s="124"/>
      <c r="C50" s="124"/>
      <c r="D50" s="125"/>
      <c r="E50" s="125"/>
      <c r="F50" s="125"/>
      <c r="G50" s="125"/>
      <c r="H50" s="125"/>
      <c r="I50" s="148">
        <f>I49*0.06</f>
        <v>7320.95496</v>
      </c>
      <c r="J50" s="149"/>
    </row>
    <row r="51" ht="17.25" spans="1:10">
      <c r="A51" s="126" t="s">
        <v>84</v>
      </c>
      <c r="B51" s="127"/>
      <c r="C51" s="128"/>
      <c r="D51" s="129"/>
      <c r="E51" s="129"/>
      <c r="F51" s="129"/>
      <c r="G51" s="129"/>
      <c r="H51" s="129"/>
      <c r="I51" s="150">
        <f>SUM(I49:I50)</f>
        <v>129336.87096</v>
      </c>
      <c r="J51" s="151"/>
    </row>
  </sheetData>
  <mergeCells count="50">
    <mergeCell ref="B5:C5"/>
    <mergeCell ref="B6:C6"/>
    <mergeCell ref="B7:C7"/>
    <mergeCell ref="B8:C8"/>
    <mergeCell ref="B9:C9"/>
    <mergeCell ref="B11:C11"/>
    <mergeCell ref="B12:C12"/>
    <mergeCell ref="B13:C13"/>
    <mergeCell ref="B14:C14"/>
    <mergeCell ref="B15:C15"/>
    <mergeCell ref="B16:C16"/>
    <mergeCell ref="B17:C17"/>
    <mergeCell ref="A18:C18"/>
    <mergeCell ref="B19:C19"/>
    <mergeCell ref="B20:C20"/>
    <mergeCell ref="B21:C21"/>
    <mergeCell ref="B22:C22"/>
    <mergeCell ref="A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B44:C44"/>
    <mergeCell ref="B45:C45"/>
    <mergeCell ref="B46:C46"/>
    <mergeCell ref="B47:C47"/>
    <mergeCell ref="B48:C48"/>
    <mergeCell ref="B50:C50"/>
    <mergeCell ref="B51:C51"/>
    <mergeCell ref="A8:A9"/>
    <mergeCell ref="A11:A17"/>
    <mergeCell ref="A33:A41"/>
    <mergeCell ref="A43:A45"/>
    <mergeCell ref="J43:J4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tabSelected="1" zoomScale="85" zoomScaleNormal="85" topLeftCell="A13" workbookViewId="0">
      <selection activeCell="K17" sqref="K17"/>
    </sheetView>
  </sheetViews>
  <sheetFormatPr defaultColWidth="9" defaultRowHeight="13.5"/>
  <cols>
    <col min="1" max="1" width="11.625" style="1" customWidth="1"/>
    <col min="2" max="2" width="16.25" style="1" customWidth="1"/>
    <col min="3" max="8" width="11.625" style="1" customWidth="1"/>
    <col min="9" max="9" width="33.375" style="1" customWidth="1"/>
    <col min="10" max="10" width="9" style="1"/>
    <col min="11" max="11" width="36.375" style="1" customWidth="1"/>
    <col min="12" max="16384" width="9" style="1"/>
  </cols>
  <sheetData>
    <row r="1" s="1" customFormat="1" ht="16.5" spans="1:22">
      <c r="A1" s="2" t="s">
        <v>85</v>
      </c>
      <c r="B1" s="3" t="s">
        <v>86</v>
      </c>
      <c r="C1" s="4"/>
      <c r="D1" s="4"/>
      <c r="E1" s="4"/>
      <c r="F1" s="4"/>
      <c r="G1" s="4"/>
      <c r="H1" s="4"/>
      <c r="I1" s="4"/>
      <c r="J1" s="2"/>
      <c r="K1" s="2"/>
      <c r="L1" s="2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="1" customFormat="1" ht="16.5" spans="1:22">
      <c r="A2" s="5" t="s">
        <v>87</v>
      </c>
      <c r="B2" s="3" t="s">
        <v>88</v>
      </c>
      <c r="C2" s="4"/>
      <c r="D2" s="4"/>
      <c r="E2" s="4"/>
      <c r="F2" s="4"/>
      <c r="G2" s="4"/>
      <c r="H2" s="4"/>
      <c r="I2" s="4"/>
      <c r="J2" s="2"/>
      <c r="K2" s="2"/>
      <c r="L2" s="2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="1" customFormat="1" ht="16.5" spans="1:22">
      <c r="A3" s="5" t="s">
        <v>0</v>
      </c>
      <c r="B3" s="3"/>
      <c r="C3" s="4"/>
      <c r="D3" s="4"/>
      <c r="E3" s="4"/>
      <c r="F3" s="4"/>
      <c r="G3" s="4"/>
      <c r="H3" s="4"/>
      <c r="I3" s="64"/>
      <c r="J3" s="2"/>
      <c r="K3" s="2"/>
      <c r="L3" s="2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="1" customFormat="1" ht="16.5" spans="1:22">
      <c r="A4" s="5" t="s">
        <v>2</v>
      </c>
      <c r="B4" s="6" t="s">
        <v>89</v>
      </c>
      <c r="C4" s="7"/>
      <c r="D4" s="7"/>
      <c r="E4" s="7"/>
      <c r="F4" s="7"/>
      <c r="G4" s="7"/>
      <c r="H4" s="7"/>
      <c r="I4" s="7"/>
      <c r="J4" s="2"/>
      <c r="K4" s="2"/>
      <c r="L4" s="2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="1" customFormat="1" ht="16.5" spans="1:22">
      <c r="A5" s="5" t="s">
        <v>4</v>
      </c>
      <c r="B5" s="6"/>
      <c r="C5" s="7"/>
      <c r="D5" s="7"/>
      <c r="E5" s="7"/>
      <c r="F5" s="7"/>
      <c r="G5" s="7"/>
      <c r="H5" s="7"/>
      <c r="I5" s="7"/>
      <c r="J5" s="2"/>
      <c r="K5" s="2"/>
      <c r="L5" s="2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="1" customFormat="1" ht="15.75" customHeight="1" spans="1:22">
      <c r="A6" s="5" t="s">
        <v>6</v>
      </c>
      <c r="B6" s="3"/>
      <c r="C6" s="4"/>
      <c r="D6" s="4"/>
      <c r="E6" s="4"/>
      <c r="F6" s="4"/>
      <c r="G6" s="4"/>
      <c r="H6" s="4"/>
      <c r="I6" s="4"/>
      <c r="J6" s="2"/>
      <c r="K6" s="2"/>
      <c r="L6" s="2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="1" customFormat="1" ht="20.25" customHeight="1" spans="1:22">
      <c r="A7" s="5" t="s">
        <v>90</v>
      </c>
      <c r="B7" s="3"/>
      <c r="C7" s="3"/>
      <c r="D7" s="3"/>
      <c r="E7" s="3"/>
      <c r="F7" s="3"/>
      <c r="G7" s="3"/>
      <c r="H7" s="3"/>
      <c r="I7" s="3"/>
      <c r="J7" s="3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="1" customFormat="1" ht="15.95" customHeight="1" spans="1:22">
      <c r="A8" s="8" t="s">
        <v>8</v>
      </c>
      <c r="B8" s="9"/>
      <c r="C8" s="10" t="s">
        <v>9</v>
      </c>
      <c r="D8" s="11"/>
      <c r="E8" s="11"/>
      <c r="F8" s="11"/>
      <c r="G8" s="11"/>
      <c r="H8" s="12"/>
      <c r="I8" s="66" t="s">
        <v>10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="1" customFormat="1" ht="15.95" customHeight="1" spans="1:22">
      <c r="A9" s="13"/>
      <c r="B9" s="14"/>
      <c r="C9" s="15" t="s">
        <v>12</v>
      </c>
      <c r="D9" s="16"/>
      <c r="E9" s="16"/>
      <c r="F9" s="17"/>
      <c r="G9" s="18" t="s">
        <v>13</v>
      </c>
      <c r="H9" s="19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="1" customFormat="1" ht="15.95" customHeight="1" spans="1:22">
      <c r="A10" s="20"/>
      <c r="B10" s="21"/>
      <c r="C10" s="22" t="s">
        <v>14</v>
      </c>
      <c r="D10" s="22" t="s">
        <v>15</v>
      </c>
      <c r="E10" s="22" t="s">
        <v>14</v>
      </c>
      <c r="F10" s="22" t="s">
        <v>15</v>
      </c>
      <c r="G10" s="23" t="s">
        <v>16</v>
      </c>
      <c r="H10" s="23" t="s">
        <v>17</v>
      </c>
      <c r="I10" s="69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="1" customFormat="1" ht="16.5" spans="1:22">
      <c r="A11" s="24" t="s">
        <v>91</v>
      </c>
      <c r="B11" s="25" t="s">
        <v>92</v>
      </c>
      <c r="C11" s="26"/>
      <c r="D11" s="26" t="s">
        <v>20</v>
      </c>
      <c r="E11" s="26">
        <v>1</v>
      </c>
      <c r="F11" s="26" t="s">
        <v>21</v>
      </c>
      <c r="G11" s="27">
        <v>0</v>
      </c>
      <c r="H11" s="28">
        <f t="shared" ref="H11:H17" si="0">C11*E11*G11</f>
        <v>0</v>
      </c>
      <c r="I11" s="70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="1" customFormat="1" ht="16.5" spans="1:22">
      <c r="A12" s="29"/>
      <c r="B12" s="25" t="s">
        <v>93</v>
      </c>
      <c r="C12" s="26"/>
      <c r="D12" s="26" t="s">
        <v>20</v>
      </c>
      <c r="E12" s="26">
        <v>1</v>
      </c>
      <c r="F12" s="26" t="s">
        <v>21</v>
      </c>
      <c r="G12" s="27">
        <v>0</v>
      </c>
      <c r="H12" s="28">
        <f t="shared" si="0"/>
        <v>0</v>
      </c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="1" customFormat="1" ht="16.5" spans="1:22">
      <c r="A13" s="30" t="s">
        <v>94</v>
      </c>
      <c r="B13" s="31"/>
      <c r="C13" s="22"/>
      <c r="D13" s="22"/>
      <c r="E13" s="22"/>
      <c r="F13" s="22"/>
      <c r="G13" s="22"/>
      <c r="H13" s="32">
        <f>SUM(H11:H12)</f>
        <v>0</v>
      </c>
      <c r="I13" s="7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="1" customFormat="1" ht="15.95" customHeight="1" spans="1:22">
      <c r="A14" s="24" t="s">
        <v>25</v>
      </c>
      <c r="B14" s="25" t="s">
        <v>95</v>
      </c>
      <c r="C14" s="26">
        <v>1</v>
      </c>
      <c r="D14" s="26" t="s">
        <v>27</v>
      </c>
      <c r="E14" s="26">
        <v>1</v>
      </c>
      <c r="F14" s="26" t="s">
        <v>27</v>
      </c>
      <c r="G14" s="33">
        <v>607</v>
      </c>
      <c r="H14" s="34">
        <f t="shared" si="0"/>
        <v>607</v>
      </c>
      <c r="I14" s="70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="1" customFormat="1" ht="15.95" customHeight="1" spans="1:22">
      <c r="A15" s="35"/>
      <c r="B15" s="25" t="s">
        <v>95</v>
      </c>
      <c r="C15" s="26">
        <v>1</v>
      </c>
      <c r="D15" s="26" t="s">
        <v>27</v>
      </c>
      <c r="E15" s="26">
        <v>1</v>
      </c>
      <c r="F15" s="26" t="s">
        <v>27</v>
      </c>
      <c r="G15" s="33">
        <v>570</v>
      </c>
      <c r="H15" s="34">
        <f t="shared" si="0"/>
        <v>570</v>
      </c>
      <c r="I15" s="70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="1" customFormat="1" ht="15.95" customHeight="1" spans="1:22">
      <c r="A16" s="35"/>
      <c r="B16" s="25" t="s">
        <v>95</v>
      </c>
      <c r="C16" s="26">
        <v>1</v>
      </c>
      <c r="D16" s="26" t="s">
        <v>27</v>
      </c>
      <c r="E16" s="26">
        <v>1</v>
      </c>
      <c r="F16" s="26" t="s">
        <v>27</v>
      </c>
      <c r="G16" s="34">
        <v>1860</v>
      </c>
      <c r="H16" s="34">
        <f t="shared" si="0"/>
        <v>1860</v>
      </c>
      <c r="I16" s="70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="1" customFormat="1" ht="15.95" customHeight="1" spans="1:22">
      <c r="A17" s="29"/>
      <c r="B17" s="25" t="s">
        <v>95</v>
      </c>
      <c r="C17" s="26">
        <v>1</v>
      </c>
      <c r="D17" s="26" t="s">
        <v>27</v>
      </c>
      <c r="E17" s="26">
        <v>1</v>
      </c>
      <c r="F17" s="26" t="s">
        <v>27</v>
      </c>
      <c r="G17" s="34">
        <v>4516</v>
      </c>
      <c r="H17" s="34">
        <f t="shared" si="0"/>
        <v>4516</v>
      </c>
      <c r="I17" s="70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s="1" customFormat="1" ht="16.5" spans="1:22">
      <c r="A18" s="30" t="s">
        <v>40</v>
      </c>
      <c r="B18" s="31"/>
      <c r="C18" s="22"/>
      <c r="D18" s="22"/>
      <c r="E18" s="22"/>
      <c r="F18" s="22"/>
      <c r="G18" s="22"/>
      <c r="H18" s="36">
        <f>SUM(H14:H17)</f>
        <v>7553</v>
      </c>
      <c r="I18" s="7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="1" customFormat="1" ht="15.95" customHeight="1" spans="1:22">
      <c r="A19" s="24" t="s">
        <v>96</v>
      </c>
      <c r="B19" s="25" t="s">
        <v>41</v>
      </c>
      <c r="C19" s="26">
        <v>1</v>
      </c>
      <c r="D19" s="26" t="s">
        <v>44</v>
      </c>
      <c r="E19" s="26">
        <v>1</v>
      </c>
      <c r="F19" s="26" t="s">
        <v>27</v>
      </c>
      <c r="G19" s="34">
        <v>3700</v>
      </c>
      <c r="H19" s="34">
        <f>C19*E19*G19</f>
        <v>3700</v>
      </c>
      <c r="I19" s="70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s="1" customFormat="1" ht="15.95" customHeight="1" spans="1:22">
      <c r="A20" s="29"/>
      <c r="B20" s="25" t="s">
        <v>97</v>
      </c>
      <c r="C20" s="26"/>
      <c r="D20" s="26" t="s">
        <v>44</v>
      </c>
      <c r="E20" s="26">
        <v>1</v>
      </c>
      <c r="F20" s="26" t="s">
        <v>27</v>
      </c>
      <c r="G20" s="34"/>
      <c r="H20" s="34"/>
      <c r="I20" s="73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="1" customFormat="1" ht="16.5" spans="1:22">
      <c r="A21" s="30" t="s">
        <v>98</v>
      </c>
      <c r="B21" s="31"/>
      <c r="C21" s="22"/>
      <c r="D21" s="22"/>
      <c r="E21" s="22"/>
      <c r="F21" s="22"/>
      <c r="G21" s="22"/>
      <c r="H21" s="32">
        <f>SUM(H19:H20)</f>
        <v>3700</v>
      </c>
      <c r="I21" s="72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="1" customFormat="1" ht="16.5" spans="1:22">
      <c r="A22" s="37" t="s">
        <v>99</v>
      </c>
      <c r="B22" s="38"/>
      <c r="C22" s="39">
        <v>1</v>
      </c>
      <c r="D22" s="26" t="s">
        <v>72</v>
      </c>
      <c r="E22" s="39">
        <v>1</v>
      </c>
      <c r="F22" s="26" t="s">
        <v>27</v>
      </c>
      <c r="G22" s="34">
        <v>0</v>
      </c>
      <c r="H22" s="34">
        <f t="shared" ref="H22:H28" si="1">C22*E22*G22</f>
        <v>0</v>
      </c>
      <c r="I22" s="74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="1" customFormat="1" ht="16.5" spans="1:22">
      <c r="A23" s="40" t="s">
        <v>100</v>
      </c>
      <c r="B23" s="41"/>
      <c r="C23" s="22"/>
      <c r="D23" s="22"/>
      <c r="E23" s="22"/>
      <c r="F23" s="22"/>
      <c r="G23" s="42"/>
      <c r="H23" s="36">
        <f>SUM(H22:H22)</f>
        <v>0</v>
      </c>
      <c r="I23" s="7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="1" customFormat="1" ht="16.5" spans="1:22">
      <c r="A24" s="37" t="s">
        <v>101</v>
      </c>
      <c r="B24" s="38"/>
      <c r="C24" s="39"/>
      <c r="D24" s="26"/>
      <c r="E24" s="39"/>
      <c r="F24" s="26"/>
      <c r="G24" s="34"/>
      <c r="H24" s="34"/>
      <c r="I24" s="74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="1" customFormat="1" ht="16.5" spans="1:22">
      <c r="A25" s="40" t="s">
        <v>102</v>
      </c>
      <c r="B25" s="41"/>
      <c r="C25" s="22"/>
      <c r="D25" s="22"/>
      <c r="E25" s="22"/>
      <c r="F25" s="22"/>
      <c r="G25" s="42"/>
      <c r="H25" s="36">
        <f>SUM(H24:H24)</f>
        <v>0</v>
      </c>
      <c r="I25" s="72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="1" customFormat="1" ht="16.5" spans="1:22">
      <c r="A26" s="43" t="s">
        <v>103</v>
      </c>
      <c r="B26" s="25" t="s">
        <v>104</v>
      </c>
      <c r="C26" s="26">
        <v>1</v>
      </c>
      <c r="D26" s="26" t="s">
        <v>26</v>
      </c>
      <c r="E26" s="26">
        <v>1</v>
      </c>
      <c r="F26" s="26" t="s">
        <v>27</v>
      </c>
      <c r="G26" s="27">
        <v>0</v>
      </c>
      <c r="H26" s="28">
        <f t="shared" si="1"/>
        <v>0</v>
      </c>
      <c r="I26" s="70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="1" customFormat="1" ht="16.5" spans="1:22">
      <c r="A27" s="43"/>
      <c r="B27" s="25" t="s">
        <v>105</v>
      </c>
      <c r="C27" s="26">
        <v>1</v>
      </c>
      <c r="D27" s="26" t="s">
        <v>20</v>
      </c>
      <c r="E27" s="26">
        <v>1</v>
      </c>
      <c r="F27" s="26" t="s">
        <v>21</v>
      </c>
      <c r="G27" s="27">
        <v>0</v>
      </c>
      <c r="H27" s="28">
        <f t="shared" si="1"/>
        <v>0</v>
      </c>
      <c r="I27" s="70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</row>
    <row r="28" s="1" customFormat="1" ht="16.5" spans="1:9">
      <c r="A28" s="44"/>
      <c r="B28" s="25" t="s">
        <v>106</v>
      </c>
      <c r="C28" s="26">
        <v>1</v>
      </c>
      <c r="D28" s="26" t="s">
        <v>26</v>
      </c>
      <c r="E28" s="26">
        <v>1</v>
      </c>
      <c r="F28" s="26" t="s">
        <v>43</v>
      </c>
      <c r="G28" s="27">
        <v>0</v>
      </c>
      <c r="H28" s="28">
        <f t="shared" si="1"/>
        <v>0</v>
      </c>
      <c r="I28" s="70"/>
    </row>
    <row r="29" s="1" customFormat="1" ht="16.5" spans="1:9">
      <c r="A29" s="40" t="s">
        <v>107</v>
      </c>
      <c r="B29" s="41"/>
      <c r="C29" s="22"/>
      <c r="D29" s="22"/>
      <c r="E29" s="22"/>
      <c r="F29" s="22"/>
      <c r="G29" s="42"/>
      <c r="H29" s="36">
        <f>SUM(H26:H28)</f>
        <v>0</v>
      </c>
      <c r="I29" s="72"/>
    </row>
    <row r="30" s="1" customFormat="1" ht="16.5" spans="1:9">
      <c r="A30" s="45" t="s">
        <v>80</v>
      </c>
      <c r="B30" s="46"/>
      <c r="C30" s="47"/>
      <c r="D30" s="47"/>
      <c r="E30" s="47"/>
      <c r="F30" s="47"/>
      <c r="G30" s="48"/>
      <c r="H30" s="49">
        <f>SUM(H18,H21)</f>
        <v>11253</v>
      </c>
      <c r="I30" s="75"/>
    </row>
    <row r="31" s="1" customFormat="1" ht="16.5" spans="1:9">
      <c r="A31" s="45" t="s">
        <v>81</v>
      </c>
      <c r="B31" s="46"/>
      <c r="C31" s="47"/>
      <c r="D31" s="47"/>
      <c r="E31" s="47"/>
      <c r="F31" s="47"/>
      <c r="G31" s="50"/>
      <c r="H31" s="49">
        <f>H30*0.1</f>
        <v>1125.3</v>
      </c>
      <c r="I31" s="75"/>
    </row>
    <row r="32" s="1" customFormat="1" ht="16.5" spans="1:9">
      <c r="A32" s="51" t="s">
        <v>108</v>
      </c>
      <c r="B32" s="52"/>
      <c r="C32" s="53"/>
      <c r="D32" s="53"/>
      <c r="E32" s="53"/>
      <c r="F32" s="53"/>
      <c r="G32" s="54"/>
      <c r="H32" s="55">
        <f>SUM(H30:H31)</f>
        <v>12378.3</v>
      </c>
      <c r="I32" s="76"/>
    </row>
    <row r="33" s="1" customFormat="1" ht="16.5" spans="1:9">
      <c r="A33" s="51" t="s">
        <v>109</v>
      </c>
      <c r="B33" s="52"/>
      <c r="C33" s="53"/>
      <c r="D33" s="53"/>
      <c r="E33" s="53"/>
      <c r="F33" s="53"/>
      <c r="G33" s="54"/>
      <c r="H33" s="55">
        <f>H32*0.06</f>
        <v>742.698</v>
      </c>
      <c r="I33" s="76"/>
    </row>
    <row r="34" s="1" customFormat="1" ht="17.25" spans="1:9">
      <c r="A34" s="56" t="s">
        <v>110</v>
      </c>
      <c r="B34" s="57"/>
      <c r="C34" s="58"/>
      <c r="D34" s="58"/>
      <c r="E34" s="58"/>
      <c r="F34" s="58"/>
      <c r="G34" s="59"/>
      <c r="H34" s="60">
        <f>SUM(H32:H33)</f>
        <v>13120.998</v>
      </c>
      <c r="I34" s="77"/>
    </row>
    <row r="35" s="1" customFormat="1" ht="16.5" spans="1:9">
      <c r="A35" s="2"/>
      <c r="B35" s="61"/>
      <c r="C35" s="62"/>
      <c r="D35" s="62"/>
      <c r="E35" s="62"/>
      <c r="F35" s="62"/>
      <c r="G35" s="62"/>
      <c r="H35" s="62"/>
      <c r="I35" s="78"/>
    </row>
  </sheetData>
  <mergeCells count="15">
    <mergeCell ref="C8:H8"/>
    <mergeCell ref="C9:F9"/>
    <mergeCell ref="G9:H9"/>
    <mergeCell ref="A13:B13"/>
    <mergeCell ref="A18:B18"/>
    <mergeCell ref="A21:B21"/>
    <mergeCell ref="A23:B23"/>
    <mergeCell ref="A25:B25"/>
    <mergeCell ref="A29:B29"/>
    <mergeCell ref="A34:B34"/>
    <mergeCell ref="A11:A12"/>
    <mergeCell ref="A14:A17"/>
    <mergeCell ref="A19:A20"/>
    <mergeCell ref="A26:A28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威海 </vt:lpstr>
      <vt:lpstr>重庆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caoli</cp:lastModifiedBy>
  <dcterms:created xsi:type="dcterms:W3CDTF">2012-11-28T09:47:00Z</dcterms:created>
  <cp:lastPrinted>2015-07-08T03:40:00Z</cp:lastPrinted>
  <dcterms:modified xsi:type="dcterms:W3CDTF">2017-10-12T04:29:39Z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