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800" windowHeight="11920"/>
  </bookViews>
  <sheets>
    <sheet name="结算单" sheetId="1" r:id="rId1"/>
    <sheet name="用车明细" sheetId="2" r:id="rId2"/>
  </sheets>
  <calcPr calcId="144525"/>
</workbook>
</file>

<file path=xl/sharedStrings.xml><?xml version="1.0" encoding="utf-8"?>
<sst xmlns="http://schemas.openxmlformats.org/spreadsheetml/2006/main" count="475" uniqueCount="263">
  <si>
    <t>2023泰康溢彩新疆阿瓦提村学生北京行 -结算单</t>
  </si>
  <si>
    <t>供应商名称</t>
  </si>
  <si>
    <t>康辉集团北京国际会议展览有限公司</t>
  </si>
  <si>
    <t>康辉联系人</t>
  </si>
  <si>
    <t xml:space="preserve">王凤雨 15210370021；许jojo 13910193781 </t>
  </si>
  <si>
    <t>活动日期</t>
  </si>
  <si>
    <t>7月17-23日</t>
  </si>
  <si>
    <t>结算日期 2023.07.25</t>
  </si>
  <si>
    <t>支付方式</t>
  </si>
  <si>
    <t>公司汇款</t>
  </si>
  <si>
    <t>客户方联系人</t>
  </si>
  <si>
    <t>李文颢</t>
  </si>
  <si>
    <t>服务内容</t>
  </si>
  <si>
    <t>项目</t>
  </si>
  <si>
    <t>明细内容</t>
  </si>
  <si>
    <t>数量1</t>
  </si>
  <si>
    <t>单位</t>
  </si>
  <si>
    <t>数量2</t>
  </si>
  <si>
    <t>单价</t>
  </si>
  <si>
    <t>合计</t>
  </si>
  <si>
    <t>备注</t>
  </si>
  <si>
    <t>交通</t>
  </si>
  <si>
    <t>乌鲁木齐（地窝堡T3）-北京大兴机场</t>
  </si>
  <si>
    <t>去程</t>
  </si>
  <si>
    <t>人</t>
  </si>
  <si>
    <t xml:space="preserve">次 </t>
  </si>
  <si>
    <t>CZ6903（14:30-18:15），无儿童票</t>
  </si>
  <si>
    <t>北京大兴机场-库车龟兹</t>
  </si>
  <si>
    <t>返程</t>
  </si>
  <si>
    <t>北京大兴机场—西安咸阳T3机场 MU2102（ 8:00-10:10）转西安咸阳T3机场-库车龟兹机场 MU9993（14:10-18:40）
12周岁以上</t>
  </si>
  <si>
    <t>次</t>
  </si>
  <si>
    <t>12周岁及以下</t>
  </si>
  <si>
    <t>库车-乌鲁木齐站去程
7月16日21:57-7月17日06:30</t>
  </si>
  <si>
    <t>儿童票</t>
  </si>
  <si>
    <t xml:space="preserve">库车-乌鲁木齐（车次：K9724） 下铺 </t>
  </si>
  <si>
    <t>库车-乌鲁木齐（车次：K9724）中铺</t>
  </si>
  <si>
    <t>库车-乌鲁木齐（车次：K9724）上铺</t>
  </si>
  <si>
    <t>成人票</t>
  </si>
  <si>
    <t>公交车</t>
  </si>
  <si>
    <t>故宫结束乘公交前往大巴上车地点</t>
  </si>
  <si>
    <t>费用小计</t>
  </si>
  <si>
    <t>住宿</t>
  </si>
  <si>
    <t>格林豪泰（方庄店）</t>
  </si>
  <si>
    <t>双人间</t>
  </si>
  <si>
    <t>间</t>
  </si>
  <si>
    <t>间夜</t>
  </si>
  <si>
    <t>不含早餐</t>
  </si>
  <si>
    <t>单人间</t>
  </si>
  <si>
    <t>用餐</t>
  </si>
  <si>
    <t>晚餐</t>
  </si>
  <si>
    <t>餐</t>
  </si>
  <si>
    <t>赛曼丽牛肉馆 20人</t>
  </si>
  <si>
    <t>早餐</t>
  </si>
  <si>
    <t>肯德基 11人</t>
  </si>
  <si>
    <t>东来顺 11人</t>
  </si>
  <si>
    <t>锦馨豆汁 11人</t>
  </si>
  <si>
    <t>达美乐 20人</t>
  </si>
  <si>
    <t>午餐</t>
  </si>
  <si>
    <t>麦当劳 21人</t>
  </si>
  <si>
    <t>新疆美食村 11人</t>
  </si>
  <si>
    <t>巴依老爷 11人</t>
  </si>
  <si>
    <t>门票</t>
  </si>
  <si>
    <t>北京动物园</t>
  </si>
  <si>
    <t>7月18日 下午 新疆8位学生-优待票</t>
  </si>
  <si>
    <t>7月18日 下午（新疆老师2位+2位泰康工作人员+1位导游+3位跟拍）-成人票</t>
  </si>
  <si>
    <t>天安门故宫研学活动</t>
  </si>
  <si>
    <t>7月19日 全天 含讲解、成人含所有门票，周二-周五980</t>
  </si>
  <si>
    <t>7月19日 全天 含讲解、学生含所有门票，周二-周五698元</t>
  </si>
  <si>
    <t>中国科技馆</t>
  </si>
  <si>
    <t>7月21日下午  科学家  成人票（新疆老师2位+2位泰康工作人员）</t>
  </si>
  <si>
    <t>7月21日下午  科学家 学生票</t>
  </si>
  <si>
    <t>北京天文馆</t>
  </si>
  <si>
    <t>7月21日上午 黑洞-漫步天文馆研学 成人票（新疆老师2位+2位泰康工作人员+4位跟拍+1位会务人员）</t>
  </si>
  <si>
    <t>7月21日上午 黑洞-漫步天文馆研学 学生票（8位新疆学生）</t>
  </si>
  <si>
    <t>八达岭长城</t>
  </si>
  <si>
    <t>7月22日上午 首道门票，不含索道 成人票（新疆老师2位+1位泰康工作人员+1位跟拍+1位会务人员）</t>
  </si>
  <si>
    <t>用车</t>
  </si>
  <si>
    <t>全程用车</t>
  </si>
  <si>
    <t>7月17日-考斯特</t>
  </si>
  <si>
    <t>辆</t>
  </si>
  <si>
    <t>天</t>
  </si>
  <si>
    <t>基础价格：包含8小时、100公里，超1小时100元，超一公里10元</t>
  </si>
  <si>
    <t>7月17日-考斯特-超出费用</t>
  </si>
  <si>
    <t>超15公里，停车费36，高速费64</t>
  </si>
  <si>
    <t>7月18日-考斯特</t>
  </si>
  <si>
    <t>7月18日-考斯特-超出费用</t>
  </si>
  <si>
    <t>超10小时，停车费60</t>
  </si>
  <si>
    <t>7月19日-考斯特</t>
  </si>
  <si>
    <t>7月19日-考斯特-超出费用</t>
  </si>
  <si>
    <t>超6小时，停车费65</t>
  </si>
  <si>
    <t>7月20日-考斯特</t>
  </si>
  <si>
    <t>7月20日-考斯特-超出费用</t>
  </si>
  <si>
    <t>超3小时，超15公里</t>
  </si>
  <si>
    <t>7月21日-考斯特</t>
  </si>
  <si>
    <t>7月21日-考斯特-超出费用</t>
  </si>
  <si>
    <t>超4小时</t>
  </si>
  <si>
    <t>7月22日-考斯特</t>
  </si>
  <si>
    <t>7月22日-考斯特-超出费用</t>
  </si>
  <si>
    <t xml:space="preserve">超2小时，超38公里，停车费10，高速费60  </t>
  </si>
  <si>
    <t>7月23日-考斯特</t>
  </si>
  <si>
    <t>7月23日-考斯特-超出费用</t>
  </si>
  <si>
    <t>超61公里，高速费66</t>
  </si>
  <si>
    <t>物料</t>
  </si>
  <si>
    <t>开营布置</t>
  </si>
  <si>
    <t>快展（寄予背板）</t>
  </si>
  <si>
    <t>项</t>
  </si>
  <si>
    <t>3*185mh，整体高2m</t>
  </si>
  <si>
    <t>背板（开营仪式）</t>
  </si>
  <si>
    <t>平米</t>
  </si>
  <si>
    <t>桁架宝丽布6*3mh，含室内运输、往返拆卸、美工、人工等全含</t>
  </si>
  <si>
    <t>拉杆音箱+麦克风</t>
  </si>
  <si>
    <t>个</t>
  </si>
  <si>
    <t>套</t>
  </si>
  <si>
    <t>1个音响1个麦克</t>
  </si>
  <si>
    <t>物料制作</t>
  </si>
  <si>
    <t xml:space="preserve">接机牌 </t>
  </si>
  <si>
    <t>60cm*40cm，接机送机一个牌</t>
  </si>
  <si>
    <t xml:space="preserve">车头牌 </t>
  </si>
  <si>
    <t>A3大小</t>
  </si>
  <si>
    <t xml:space="preserve">导游旗（含杆） </t>
  </si>
  <si>
    <t xml:space="preserve">45cm*30cm </t>
  </si>
  <si>
    <t xml:space="preserve">横幅 </t>
  </si>
  <si>
    <t xml:space="preserve">600cm*70cm </t>
  </si>
  <si>
    <t>拍照道具手举牌</t>
  </si>
  <si>
    <t>用纸1.2*2.9m手举牌扣异形</t>
  </si>
  <si>
    <t>球队手举牌</t>
  </si>
  <si>
    <t>寄予板的手举牌</t>
  </si>
  <si>
    <t xml:space="preserve"> 根据源文件效果尺寸</t>
  </si>
  <si>
    <t>4号开营旗子（含旗杆）</t>
  </si>
  <si>
    <t>开营仪式授旗，144cm*96cm 含2.5m伸缩杆</t>
  </si>
  <si>
    <t>水牌的铜版纸打印</t>
  </si>
  <si>
    <t>157g ，a5大小</t>
  </si>
  <si>
    <t>kt板</t>
  </si>
  <si>
    <t xml:space="preserve">90长*60高cm </t>
  </si>
  <si>
    <t>二维码kt板</t>
  </si>
  <si>
    <t>60x80cm，含闪送费</t>
  </si>
  <si>
    <t>手卡</t>
  </si>
  <si>
    <t>张</t>
  </si>
  <si>
    <t>a6大小，含闪送费</t>
  </si>
  <si>
    <t>锦旗</t>
  </si>
  <si>
    <t>60*90cm，含加急制作费、闪送费</t>
  </si>
  <si>
    <t>设计延展费</t>
  </si>
  <si>
    <t>出行通知</t>
  </si>
  <si>
    <t>含设计排版</t>
  </si>
  <si>
    <t>1个</t>
  </si>
  <si>
    <t>座垫</t>
  </si>
  <si>
    <t>花形座垫</t>
  </si>
  <si>
    <t>25个</t>
  </si>
  <si>
    <t>气球</t>
  </si>
  <si>
    <t>气球（组合版）</t>
  </si>
  <si>
    <t>组</t>
  </si>
  <si>
    <t>3组</t>
  </si>
  <si>
    <t>双面胶</t>
  </si>
  <si>
    <t>海绵芯的双面胶</t>
  </si>
  <si>
    <t>卷</t>
  </si>
  <si>
    <t>2卷</t>
  </si>
  <si>
    <t>普通双面胶</t>
  </si>
  <si>
    <t>4卷</t>
  </si>
  <si>
    <t>签字笔</t>
  </si>
  <si>
    <t>黑色签字笔</t>
  </si>
  <si>
    <t>盒</t>
  </si>
  <si>
    <t>0.5粗细，12支</t>
  </si>
  <si>
    <t>立牌</t>
  </si>
  <si>
    <t>a5尺寸</t>
  </si>
  <si>
    <t>2个</t>
  </si>
  <si>
    <t>马克笔</t>
  </si>
  <si>
    <t>双头</t>
  </si>
  <si>
    <t>根</t>
  </si>
  <si>
    <t>便利贴</t>
  </si>
  <si>
    <t>橙色</t>
  </si>
  <si>
    <t>本</t>
  </si>
  <si>
    <t>尺寸：75*75  共600张</t>
  </si>
  <si>
    <t>电池</t>
  </si>
  <si>
    <t>5号电池</t>
  </si>
  <si>
    <t>1板</t>
  </si>
  <si>
    <t>裤子</t>
  </si>
  <si>
    <t>给新疆女老师</t>
  </si>
  <si>
    <t>糖画</t>
  </si>
  <si>
    <t>长城买的</t>
  </si>
  <si>
    <t>卫生用品及降暑物品</t>
  </si>
  <si>
    <t>卫生巾</t>
  </si>
  <si>
    <t>包</t>
  </si>
  <si>
    <t>苏菲：日用+夜用各一包</t>
  </si>
  <si>
    <t>纸巾</t>
  </si>
  <si>
    <t>大包</t>
  </si>
  <si>
    <t>维达:48包</t>
  </si>
  <si>
    <t>湿纸巾</t>
  </si>
  <si>
    <t>维达:100片</t>
  </si>
  <si>
    <t>冰凉贴</t>
  </si>
  <si>
    <t>共100片</t>
  </si>
  <si>
    <t>藿香正气+999感冒药</t>
  </si>
  <si>
    <t>共180支，（按照行程内所有人计算，有室外活动时，建议出发前提前每人喝一支预防）</t>
  </si>
  <si>
    <t>清凉油</t>
  </si>
  <si>
    <t>3个</t>
  </si>
  <si>
    <t>呕吐袋</t>
  </si>
  <si>
    <t>共40个</t>
  </si>
  <si>
    <t>退热贴</t>
  </si>
  <si>
    <t>共10片</t>
  </si>
  <si>
    <t>晕车贴</t>
  </si>
  <si>
    <t>共60贴</t>
  </si>
  <si>
    <t>雨衣</t>
  </si>
  <si>
    <t>非一次性雨衣</t>
  </si>
  <si>
    <t>遮阳伞</t>
  </si>
  <si>
    <t>礼品</t>
  </si>
  <si>
    <t>长城文创</t>
  </si>
  <si>
    <t>长城金属书签</t>
  </si>
  <si>
    <t>药品</t>
  </si>
  <si>
    <t>常规</t>
  </si>
  <si>
    <t>常规急救用品</t>
  </si>
  <si>
    <t>货拉拉</t>
  </si>
  <si>
    <t>水</t>
  </si>
  <si>
    <t>趟</t>
  </si>
  <si>
    <t>7月17日货拉拉-运水到酒店</t>
  </si>
  <si>
    <t>人员</t>
  </si>
  <si>
    <t>全程导游</t>
  </si>
  <si>
    <t>7天活动日程导游</t>
  </si>
  <si>
    <t>专业资深导游，含用餐、交通等费用，12小时内工作时间</t>
  </si>
  <si>
    <t>导游住宿</t>
  </si>
  <si>
    <t>晚</t>
  </si>
  <si>
    <t>升旗那晚</t>
  </si>
  <si>
    <t>司机</t>
  </si>
  <si>
    <t>餐费及停车费报销</t>
  </si>
  <si>
    <t>每餐餐补30元，早餐10元</t>
  </si>
  <si>
    <t>全程陪同</t>
  </si>
  <si>
    <t>负责对接导游及各场馆</t>
  </si>
  <si>
    <t>小交通及餐补</t>
  </si>
  <si>
    <t>保险</t>
  </si>
  <si>
    <t>7天意外险</t>
  </si>
  <si>
    <t>含导游领队、师生</t>
  </si>
  <si>
    <t>服务费</t>
  </si>
  <si>
    <t>税</t>
  </si>
  <si>
    <t>旅游服务费普票</t>
  </si>
  <si>
    <t>合计（RMB）:</t>
  </si>
  <si>
    <t>收款帐户：</t>
  </si>
  <si>
    <t>开户行：</t>
  </si>
  <si>
    <t xml:space="preserve">交通银行股份有限公司北京团结湖支行 </t>
  </si>
  <si>
    <t>帐  号：</t>
  </si>
  <si>
    <t xml:space="preserve">1100 6074 4018 0100 4979 6 </t>
  </si>
  <si>
    <t>户  名：</t>
  </si>
  <si>
    <t>用车明细</t>
  </si>
  <si>
    <t>日期</t>
  </si>
  <si>
    <t>内容</t>
  </si>
  <si>
    <t>行程</t>
  </si>
  <si>
    <t>车号</t>
  </si>
  <si>
    <t>车型</t>
  </si>
  <si>
    <t>基础车费</t>
  </si>
  <si>
    <t>超时</t>
  </si>
  <si>
    <t>超公里</t>
  </si>
  <si>
    <t>停车费
高速费</t>
  </si>
  <si>
    <t>金额</t>
  </si>
  <si>
    <t>包车</t>
  </si>
  <si>
    <r>
      <rPr>
        <sz val="11"/>
        <color theme="1"/>
        <rFont val="微软雅黑"/>
        <charset val="134"/>
      </rPr>
      <t>泰康集团大厦--大兴机场--赛丽麦</t>
    </r>
    <r>
      <rPr>
        <sz val="11"/>
        <color theme="1"/>
        <rFont val="宋体-简"/>
        <charset val="134"/>
      </rPr>
      <t>餐厅</t>
    </r>
    <r>
      <rPr>
        <sz val="11"/>
        <color theme="1"/>
        <rFont val="微软雅黑"/>
        <charset val="134"/>
      </rPr>
      <t>（方庄店）--格林豪泰酒店 16:15-21:10未超时，</t>
    </r>
    <r>
      <rPr>
        <sz val="11"/>
        <color rgb="FFFF0000"/>
        <rFont val="微软雅黑"/>
        <charset val="134"/>
      </rPr>
      <t>超15公里</t>
    </r>
    <r>
      <rPr>
        <sz val="11"/>
        <color theme="1"/>
        <rFont val="微软雅黑"/>
        <charset val="134"/>
      </rPr>
      <t>，停车费36，高速费64</t>
    </r>
  </si>
  <si>
    <t>贾师傅</t>
  </si>
  <si>
    <t>京AMR883</t>
  </si>
  <si>
    <t>考斯特</t>
  </si>
  <si>
    <r>
      <rPr>
        <sz val="11"/>
        <color theme="1"/>
        <rFont val="微软雅黑"/>
        <charset val="134"/>
      </rPr>
      <t xml:space="preserve">格林豪泰酒店一天安门一格林豪泰一凤凰卫视一泰康集团大厦一动物园一格林豪泰酒店  02:30-20:40 </t>
    </r>
    <r>
      <rPr>
        <sz val="11"/>
        <color rgb="FFFF0000"/>
        <rFont val="微软雅黑"/>
        <charset val="134"/>
      </rPr>
      <t>超10小时</t>
    </r>
    <r>
      <rPr>
        <sz val="11"/>
        <color theme="1"/>
        <rFont val="微软雅黑"/>
        <charset val="134"/>
      </rPr>
      <t>，停车费60</t>
    </r>
  </si>
  <si>
    <r>
      <rPr>
        <sz val="11"/>
        <color theme="1"/>
        <rFont val="微软雅黑"/>
        <charset val="134"/>
      </rPr>
      <t xml:space="preserve">格林豪泰酒店--锦馨豆汁--天安门--盈地大厦--CBD文化体育广场--格林豪泰 
06:30-20:20 </t>
    </r>
    <r>
      <rPr>
        <sz val="11"/>
        <color rgb="FFFF0000"/>
        <rFont val="微软雅黑"/>
        <charset val="134"/>
      </rPr>
      <t>超6小时</t>
    </r>
    <r>
      <rPr>
        <sz val="11"/>
        <color theme="1"/>
        <rFont val="微软雅黑"/>
        <charset val="134"/>
      </rPr>
      <t>，停车费65</t>
    </r>
  </si>
  <si>
    <r>
      <rPr>
        <sz val="11"/>
        <color theme="1"/>
        <rFont val="微软雅黑"/>
        <charset val="134"/>
      </rPr>
      <t>格林豪泰酒店--泰康研修院--北大--清华--泰康研修院  06:30-19:20</t>
    </r>
    <r>
      <rPr>
        <sz val="11"/>
        <color rgb="FFFF0000"/>
        <rFont val="微软雅黑"/>
        <charset val="134"/>
      </rPr>
      <t>超3小时，超15公里</t>
    </r>
    <r>
      <rPr>
        <sz val="11"/>
        <color theme="1"/>
        <rFont val="微软雅黑"/>
        <charset val="134"/>
      </rPr>
      <t>，</t>
    </r>
  </si>
  <si>
    <t>闫师傅</t>
  </si>
  <si>
    <t>京AGP927</t>
  </si>
  <si>
    <r>
      <rPr>
        <sz val="11"/>
        <color theme="1"/>
        <rFont val="微软雅黑"/>
        <charset val="134"/>
      </rPr>
      <t>泰康研修院--北京天文馆--科技馆--新疆美食村--鸟巢--泰康研修院  07:30-20:00</t>
    </r>
    <r>
      <rPr>
        <sz val="11"/>
        <color rgb="FFFF0000"/>
        <rFont val="微软雅黑"/>
        <charset val="134"/>
      </rPr>
      <t>超4小时</t>
    </r>
  </si>
  <si>
    <r>
      <rPr>
        <sz val="11"/>
        <color theme="1"/>
        <rFont val="微软雅黑"/>
        <charset val="134"/>
      </rPr>
      <t>泰康研修院--八达岭长城--巴依老爷昌平店--航空博物馆--泰康研修院 08:00-17:35</t>
    </r>
    <r>
      <rPr>
        <sz val="11"/>
        <color rgb="FFFF0000"/>
        <rFont val="微软雅黑"/>
        <charset val="134"/>
      </rPr>
      <t>超2小时，超38公里</t>
    </r>
    <r>
      <rPr>
        <sz val="11"/>
        <color theme="1"/>
        <rFont val="微软雅黑"/>
        <charset val="134"/>
      </rPr>
      <t xml:space="preserve">，停车费10，高速费60  </t>
    </r>
  </si>
  <si>
    <r>
      <rPr>
        <sz val="11"/>
        <color theme="1"/>
        <rFont val="微软雅黑"/>
        <charset val="134"/>
      </rPr>
      <t>泰康研修院--大兴国际机场--泰康大厦 03:00-06:50未超时，</t>
    </r>
    <r>
      <rPr>
        <sz val="11"/>
        <color rgb="FFFF0000"/>
        <rFont val="微软雅黑"/>
        <charset val="134"/>
      </rPr>
      <t>超61公里</t>
    </r>
    <r>
      <rPr>
        <sz val="11"/>
        <color theme="1"/>
        <rFont val="微软雅黑"/>
        <charset val="134"/>
      </rPr>
      <t>，高速费66</t>
    </r>
  </si>
</sst>
</file>

<file path=xl/styles.xml><?xml version="1.0" encoding="utf-8"?>
<styleSheet xmlns="http://schemas.openxmlformats.org/spreadsheetml/2006/main">
  <numFmts count="6">
    <numFmt numFmtId="176" formatCode="\¥#,##0.00;[Red]\(\¥#,##0.00\)"/>
    <numFmt numFmtId="44" formatCode="_ &quot;￥&quot;* #,##0.00_ ;_ &quot;￥&quot;* \-#,##0.00_ ;_ &quot;￥&quot;* &quot;-&quot;??_ ;_ @_ "/>
    <numFmt numFmtId="43" formatCode="_ * #,##0.00_ ;_ * \-#,##0.00_ ;_ * &quot;-&quot;??_ ;_ @_ "/>
    <numFmt numFmtId="42" formatCode="_ &quot;￥&quot;* #,##0_ ;_ &quot;￥&quot;* \-#,##0_ ;_ &quot;￥&quot;* &quot;-&quot;_ ;_ @_ "/>
    <numFmt numFmtId="177" formatCode="\¥#,##0.00;\¥\-#,##0.00"/>
    <numFmt numFmtId="41" formatCode="_ * #,##0_ ;_ * \-#,##0_ ;_ * &quot;-&quot;_ ;_ @_ "/>
  </numFmts>
  <fonts count="40">
    <font>
      <sz val="11"/>
      <color theme="1"/>
      <name val="宋体"/>
      <charset val="134"/>
      <scheme val="minor"/>
    </font>
    <font>
      <sz val="11"/>
      <color theme="1"/>
      <name val="微软雅黑"/>
      <charset val="134"/>
    </font>
    <font>
      <b/>
      <sz val="11"/>
      <name val="微软雅黑"/>
      <charset val="134"/>
    </font>
    <font>
      <b/>
      <sz val="11"/>
      <color theme="1"/>
      <name val="微软雅黑"/>
      <charset val="134"/>
    </font>
    <font>
      <b/>
      <sz val="13.5"/>
      <color rgb="FF000000"/>
      <name val="宋体"/>
      <charset val="134"/>
      <scheme val="minor"/>
    </font>
    <font>
      <b/>
      <sz val="15.75"/>
      <color rgb="FF000000"/>
      <name val="宋体"/>
      <charset val="134"/>
      <scheme val="minor"/>
    </font>
    <font>
      <b/>
      <sz val="9.75"/>
      <color rgb="FF000000"/>
      <name val="宋体"/>
      <charset val="134"/>
      <scheme val="minor"/>
    </font>
    <font>
      <sz val="9.75"/>
      <color rgb="FF000000"/>
      <name val="宋体"/>
      <charset val="134"/>
      <scheme val="minor"/>
    </font>
    <font>
      <b/>
      <sz val="9.75"/>
      <color rgb="FF1F2329"/>
      <name val="宋体"/>
      <charset val="134"/>
      <scheme val="minor"/>
    </font>
    <font>
      <sz val="9.75"/>
      <color rgb="FF1F2329"/>
      <name val="宋体"/>
      <charset val="134"/>
      <scheme val="minor"/>
    </font>
    <font>
      <sz val="9.75"/>
      <name val="宋体"/>
      <charset val="134"/>
      <scheme val="minor"/>
    </font>
    <font>
      <b/>
      <sz val="9.75"/>
      <color rgb="FFC00000"/>
      <name val="宋体"/>
      <charset val="134"/>
      <scheme val="minor"/>
    </font>
    <font>
      <b/>
      <sz val="9.75"/>
      <color rgb="FFD83931"/>
      <name val="宋体"/>
      <charset val="134"/>
      <scheme val="minor"/>
    </font>
    <font>
      <sz val="10.5"/>
      <color rgb="FF000000"/>
      <name val="宋体"/>
      <charset val="134"/>
      <scheme val="minor"/>
    </font>
    <font>
      <sz val="10.5"/>
      <color rgb="FF1F2329"/>
      <name val="宋体"/>
      <charset val="134"/>
      <scheme val="minor"/>
    </font>
    <font>
      <sz val="10.5"/>
      <color rgb="FFD83931"/>
      <name val="宋体"/>
      <charset val="134"/>
      <scheme val="minor"/>
    </font>
    <font>
      <sz val="9.75"/>
      <color rgb="FFD83931"/>
      <name val="宋体"/>
      <charset val="134"/>
      <scheme val="minor"/>
    </font>
    <font>
      <b/>
      <sz val="9.75"/>
      <name val="宋体"/>
      <charset val="134"/>
      <scheme val="minor"/>
    </font>
    <font>
      <sz val="9.75"/>
      <color rgb="FFF54A45"/>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theme="1"/>
      <name val="宋体-简"/>
      <charset val="134"/>
    </font>
    <font>
      <sz val="11"/>
      <color rgb="FFFF0000"/>
      <name val="微软雅黑"/>
      <charset val="134"/>
    </font>
  </fonts>
  <fills count="37">
    <fill>
      <patternFill patternType="none"/>
    </fill>
    <fill>
      <patternFill patternType="gray125"/>
    </fill>
    <fill>
      <patternFill patternType="solid">
        <fgColor theme="0"/>
        <bgColor indexed="64"/>
      </patternFill>
    </fill>
    <fill>
      <patternFill patternType="solid">
        <fgColor theme="8" tint="0.799890133365886"/>
        <bgColor indexed="64"/>
      </patternFill>
    </fill>
    <fill>
      <patternFill patternType="solid">
        <fgColor rgb="FFC9C9C9"/>
        <bgColor indexed="64"/>
      </patternFill>
    </fill>
    <fill>
      <patternFill patternType="solid">
        <fgColor rgb="FFBFBFBF"/>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6" tint="0.599993896298105"/>
        <bgColor indexed="64"/>
      </patternFill>
    </fill>
  </fills>
  <borders count="19">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1" fillId="19" borderId="0" applyNumberFormat="0" applyBorder="0" applyAlignment="0" applyProtection="0">
      <alignment vertical="center"/>
    </xf>
    <xf numFmtId="0" fontId="20" fillId="32" borderId="0" applyNumberFormat="0" applyBorder="0" applyAlignment="0" applyProtection="0">
      <alignment vertical="center"/>
    </xf>
    <xf numFmtId="0" fontId="21" fillId="22" borderId="0" applyNumberFormat="0" applyBorder="0" applyAlignment="0" applyProtection="0">
      <alignment vertical="center"/>
    </xf>
    <xf numFmtId="0" fontId="37" fillId="24" borderId="18" applyNumberFormat="0" applyAlignment="0" applyProtection="0">
      <alignment vertical="center"/>
    </xf>
    <xf numFmtId="0" fontId="20" fillId="36" borderId="0" applyNumberFormat="0" applyBorder="0" applyAlignment="0" applyProtection="0">
      <alignment vertical="center"/>
    </xf>
    <xf numFmtId="0" fontId="20" fillId="14" borderId="0" applyNumberFormat="0" applyBorder="0" applyAlignment="0" applyProtection="0">
      <alignment vertical="center"/>
    </xf>
    <xf numFmtId="44" fontId="0" fillId="0" borderId="0" applyFont="0" applyFill="0" applyBorder="0" applyAlignment="0" applyProtection="0">
      <alignment vertical="center"/>
    </xf>
    <xf numFmtId="0" fontId="21" fillId="30" borderId="0" applyNumberFormat="0" applyBorder="0" applyAlignment="0" applyProtection="0">
      <alignment vertical="center"/>
    </xf>
    <xf numFmtId="9" fontId="0" fillId="0" borderId="0" applyFont="0" applyFill="0" applyBorder="0" applyAlignment="0" applyProtection="0">
      <alignment vertical="center"/>
    </xf>
    <xf numFmtId="0" fontId="21" fillId="26" borderId="0" applyNumberFormat="0" applyBorder="0" applyAlignment="0" applyProtection="0">
      <alignment vertical="center"/>
    </xf>
    <xf numFmtId="0" fontId="21" fillId="28" borderId="0" applyNumberFormat="0" applyBorder="0" applyAlignment="0" applyProtection="0">
      <alignment vertical="center"/>
    </xf>
    <xf numFmtId="0" fontId="21" fillId="27" borderId="0" applyNumberFormat="0" applyBorder="0" applyAlignment="0" applyProtection="0">
      <alignment vertical="center"/>
    </xf>
    <xf numFmtId="0" fontId="21" fillId="25" borderId="0" applyNumberFormat="0" applyBorder="0" applyAlignment="0" applyProtection="0">
      <alignment vertical="center"/>
    </xf>
    <xf numFmtId="0" fontId="21" fillId="23" borderId="0" applyNumberFormat="0" applyBorder="0" applyAlignment="0" applyProtection="0">
      <alignment vertical="center"/>
    </xf>
    <xf numFmtId="0" fontId="36" fillId="18" borderId="18" applyNumberFormat="0" applyAlignment="0" applyProtection="0">
      <alignment vertical="center"/>
    </xf>
    <xf numFmtId="0" fontId="21" fillId="35" borderId="0" applyNumberFormat="0" applyBorder="0" applyAlignment="0" applyProtection="0">
      <alignment vertical="center"/>
    </xf>
    <xf numFmtId="0" fontId="35" fillId="21" borderId="0" applyNumberFormat="0" applyBorder="0" applyAlignment="0" applyProtection="0">
      <alignment vertical="center"/>
    </xf>
    <xf numFmtId="0" fontId="20" fillId="33" borderId="0" applyNumberFormat="0" applyBorder="0" applyAlignment="0" applyProtection="0">
      <alignment vertical="center"/>
    </xf>
    <xf numFmtId="0" fontId="34" fillId="20" borderId="0" applyNumberFormat="0" applyBorder="0" applyAlignment="0" applyProtection="0">
      <alignment vertical="center"/>
    </xf>
    <xf numFmtId="0" fontId="20" fillId="9" borderId="0" applyNumberFormat="0" applyBorder="0" applyAlignment="0" applyProtection="0">
      <alignment vertical="center"/>
    </xf>
    <xf numFmtId="0" fontId="22" fillId="0" borderId="12" applyNumberFormat="0" applyFill="0" applyAlignment="0" applyProtection="0">
      <alignment vertical="center"/>
    </xf>
    <xf numFmtId="0" fontId="32" fillId="17" borderId="0" applyNumberFormat="0" applyBorder="0" applyAlignment="0" applyProtection="0">
      <alignment vertical="center"/>
    </xf>
    <xf numFmtId="0" fontId="31" fillId="16" borderId="16" applyNumberFormat="0" applyAlignment="0" applyProtection="0">
      <alignment vertical="center"/>
    </xf>
    <xf numFmtId="0" fontId="33" fillId="18" borderId="17" applyNumberFormat="0" applyAlignment="0" applyProtection="0">
      <alignment vertical="center"/>
    </xf>
    <xf numFmtId="0" fontId="29" fillId="0" borderId="15" applyNumberFormat="0" applyFill="0" applyAlignment="0" applyProtection="0">
      <alignment vertical="center"/>
    </xf>
    <xf numFmtId="0" fontId="28" fillId="0" borderId="0" applyNumberFormat="0" applyFill="0" applyBorder="0" applyAlignment="0" applyProtection="0">
      <alignment vertical="center"/>
    </xf>
    <xf numFmtId="0" fontId="20" fillId="15" borderId="0" applyNumberFormat="0" applyBorder="0" applyAlignment="0" applyProtection="0">
      <alignment vertical="center"/>
    </xf>
    <xf numFmtId="0" fontId="23" fillId="0" borderId="0" applyNumberFormat="0" applyFill="0" applyBorder="0" applyAlignment="0" applyProtection="0">
      <alignment vertical="center"/>
    </xf>
    <xf numFmtId="42" fontId="0" fillId="0" borderId="0" applyFont="0" applyFill="0" applyBorder="0" applyAlignment="0" applyProtection="0">
      <alignment vertical="center"/>
    </xf>
    <xf numFmtId="0" fontId="20" fillId="34"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13" borderId="0" applyNumberFormat="0" applyBorder="0" applyAlignment="0" applyProtection="0">
      <alignment vertical="center"/>
    </xf>
    <xf numFmtId="0" fontId="24" fillId="0" borderId="0" applyNumberFormat="0" applyFill="0" applyBorder="0" applyAlignment="0" applyProtection="0">
      <alignment vertical="center"/>
    </xf>
    <xf numFmtId="0" fontId="21" fillId="12" borderId="0" applyNumberFormat="0" applyBorder="0" applyAlignment="0" applyProtection="0">
      <alignment vertical="center"/>
    </xf>
    <xf numFmtId="0" fontId="0" fillId="11" borderId="14" applyNumberFormat="0" applyFont="0" applyAlignment="0" applyProtection="0">
      <alignment vertical="center"/>
    </xf>
    <xf numFmtId="0" fontId="20" fillId="29" borderId="0" applyNumberFormat="0" applyBorder="0" applyAlignment="0" applyProtection="0">
      <alignment vertical="center"/>
    </xf>
    <xf numFmtId="0" fontId="21" fillId="10" borderId="0" applyNumberFormat="0" applyBorder="0" applyAlignment="0" applyProtection="0">
      <alignment vertical="center"/>
    </xf>
    <xf numFmtId="0" fontId="20" fillId="8" borderId="0" applyNumberFormat="0" applyBorder="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30" fillId="0" borderId="15" applyNumberFormat="0" applyFill="0" applyAlignment="0" applyProtection="0">
      <alignment vertical="center"/>
    </xf>
    <xf numFmtId="0" fontId="20" fillId="31" borderId="0" applyNumberFormat="0" applyBorder="0" applyAlignment="0" applyProtection="0">
      <alignment vertical="center"/>
    </xf>
    <xf numFmtId="0" fontId="23" fillId="0" borderId="13" applyNumberFormat="0" applyFill="0" applyAlignment="0" applyProtection="0">
      <alignment vertical="center"/>
    </xf>
    <xf numFmtId="0" fontId="21" fillId="7" borderId="0" applyNumberFormat="0" applyBorder="0" applyAlignment="0" applyProtection="0">
      <alignment vertical="center"/>
    </xf>
    <xf numFmtId="0" fontId="20" fillId="6" borderId="0" applyNumberFormat="0" applyBorder="0" applyAlignment="0" applyProtection="0">
      <alignment vertical="center"/>
    </xf>
    <xf numFmtId="0" fontId="19" fillId="0" borderId="11" applyNumberFormat="0" applyFill="0" applyAlignment="0" applyProtection="0">
      <alignment vertical="center"/>
    </xf>
  </cellStyleXfs>
  <cellXfs count="96">
    <xf numFmtId="0" fontId="0" fillId="0" borderId="0" xfId="0">
      <alignment vertical="center"/>
    </xf>
    <xf numFmtId="0" fontId="1" fillId="0" borderId="0" xfId="0" applyNumberFormat="1" applyFont="1" applyAlignment="1">
      <alignment vertical="center"/>
    </xf>
    <xf numFmtId="0" fontId="1" fillId="2"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NumberFormat="1" applyFont="1" applyAlignment="1">
      <alignment horizontal="center" vertical="center"/>
    </xf>
    <xf numFmtId="0" fontId="1" fillId="0" borderId="0" xfId="0" applyNumberFormat="1" applyFont="1" applyAlignment="1">
      <alignment horizontal="left" vertical="center"/>
    </xf>
    <xf numFmtId="0" fontId="1" fillId="0" borderId="0" xfId="0" applyNumberFormat="1" applyFont="1" applyAlignment="1">
      <alignment horizontal="center" vertical="center" wrapText="1"/>
    </xf>
    <xf numFmtId="0" fontId="2" fillId="3" borderId="1" xfId="0" applyNumberFormat="1" applyFont="1" applyFill="1" applyBorder="1" applyAlignment="1">
      <alignment horizontal="center" vertical="center"/>
    </xf>
    <xf numFmtId="0" fontId="2" fillId="3"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2" borderId="0" xfId="0" applyNumberFormat="1" applyFont="1" applyFill="1" applyAlignment="1">
      <alignment horizontal="left" vertical="center"/>
    </xf>
    <xf numFmtId="0" fontId="1" fillId="0" borderId="0" xfId="0" applyNumberFormat="1" applyFont="1" applyAlignment="1">
      <alignment horizontal="left" vertical="top"/>
    </xf>
    <xf numFmtId="0" fontId="3" fillId="3"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3" xfId="0" applyNumberFormat="1" applyFont="1" applyFill="1" applyBorder="1" applyAlignment="1">
      <alignment vertical="center"/>
    </xf>
    <xf numFmtId="177" fontId="3" fillId="0" borderId="3" xfId="0" applyNumberFormat="1"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xf numFmtId="0" fontId="5" fillId="0" borderId="7" xfId="0" applyFont="1" applyBorder="1" applyAlignment="1">
      <alignment horizontal="center" vertical="center"/>
    </xf>
    <xf numFmtId="0" fontId="6" fillId="4" borderId="7" xfId="0" applyFont="1" applyFill="1" applyBorder="1" applyAlignment="1">
      <alignment vertical="center"/>
    </xf>
    <xf numFmtId="0" fontId="7" fillId="0" borderId="7" xfId="0" applyFont="1" applyBorder="1" applyAlignment="1">
      <alignment horizontal="center" vertical="center"/>
    </xf>
    <xf numFmtId="0" fontId="6" fillId="4" borderId="7" xfId="0" applyFont="1" applyFill="1" applyBorder="1" applyAlignment="1">
      <alignment horizontal="left" vertical="center"/>
    </xf>
    <xf numFmtId="58" fontId="7" fillId="0" borderId="7" xfId="0" applyNumberFormat="1" applyFont="1" applyBorder="1" applyAlignment="1">
      <alignment horizontal="center" vertical="center"/>
    </xf>
    <xf numFmtId="0" fontId="6" fillId="4"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7" xfId="0" applyFont="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7" xfId="0" applyFont="1" applyBorder="1" applyAlignment="1">
      <alignment horizontal="center" vertical="center" wrapText="1"/>
    </xf>
    <xf numFmtId="58" fontId="9" fillId="0" borderId="7" xfId="0" applyNumberFormat="1" applyFont="1" applyFill="1" applyBorder="1" applyAlignment="1">
      <alignment horizontal="center" vertical="center" wrapText="1"/>
    </xf>
    <xf numFmtId="0" fontId="8" fillId="0" borderId="7" xfId="0" applyFont="1" applyFill="1" applyBorder="1" applyAlignment="1">
      <alignment horizontal="right" vertical="center" wrapText="1"/>
    </xf>
    <xf numFmtId="0" fontId="11" fillId="0" borderId="7" xfId="0" applyFont="1" applyBorder="1" applyAlignment="1">
      <alignment horizontal="center" vertical="center" wrapText="1"/>
    </xf>
    <xf numFmtId="0" fontId="6" fillId="0" borderId="7" xfId="0" applyFont="1" applyFill="1" applyBorder="1" applyAlignment="1">
      <alignment horizontal="right" vertical="center" wrapText="1"/>
    </xf>
    <xf numFmtId="0" fontId="12"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5"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13" fillId="0" borderId="0" xfId="0" applyFont="1" applyAlignment="1"/>
    <xf numFmtId="0" fontId="6" fillId="5" borderId="7" xfId="0" applyFont="1" applyFill="1" applyBorder="1" applyAlignment="1">
      <alignment horizontal="left" vertical="center" wrapText="1"/>
    </xf>
    <xf numFmtId="176" fontId="8" fillId="0"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14" fillId="0" borderId="0" xfId="0" applyFont="1" applyFill="1" applyAlignment="1"/>
    <xf numFmtId="0" fontId="9" fillId="0" borderId="7" xfId="0" applyFont="1" applyBorder="1" applyAlignment="1">
      <alignment horizontal="left" vertical="center" wrapText="1"/>
    </xf>
    <xf numFmtId="0" fontId="14" fillId="0" borderId="0" xfId="0" applyFont="1" applyAlignment="1"/>
    <xf numFmtId="176" fontId="8" fillId="0" borderId="7" xfId="0" applyNumberFormat="1" applyFont="1" applyBorder="1" applyAlignment="1">
      <alignment horizontal="center" vertical="center" wrapText="1"/>
    </xf>
    <xf numFmtId="0" fontId="14" fillId="0" borderId="0" xfId="0" applyFont="1" applyAlignment="1">
      <alignment horizontal="center"/>
    </xf>
    <xf numFmtId="176" fontId="9"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7" xfId="0" applyFont="1" applyFill="1" applyBorder="1" applyAlignment="1">
      <alignment horizontal="left" vertical="center" wrapText="1"/>
    </xf>
    <xf numFmtId="0" fontId="14" fillId="0" borderId="0" xfId="0" applyFont="1" applyFill="1" applyAlignment="1">
      <alignment horizontal="center"/>
    </xf>
    <xf numFmtId="0" fontId="15" fillId="0" borderId="0" xfId="0" applyFont="1" applyFill="1" applyAlignment="1">
      <alignment horizontal="center"/>
    </xf>
    <xf numFmtId="0" fontId="7" fillId="0" borderId="7" xfId="0" applyFont="1" applyFill="1" applyBorder="1" applyAlignment="1">
      <alignment horizontal="center" vertical="center" wrapText="1"/>
    </xf>
    <xf numFmtId="0" fontId="13" fillId="0" borderId="0" xfId="0" applyFont="1" applyFill="1" applyAlignment="1">
      <alignment horizontal="center"/>
    </xf>
    <xf numFmtId="0" fontId="9" fillId="0" borderId="0" xfId="0" applyFont="1" applyAlignment="1"/>
    <xf numFmtId="0" fontId="7" fillId="0" borderId="7" xfId="0" applyFont="1" applyBorder="1" applyAlignment="1">
      <alignment horizontal="left" vertical="center" wrapText="1"/>
    </xf>
    <xf numFmtId="0" fontId="9" fillId="0" borderId="0" xfId="0" applyFont="1" applyFill="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6" fillId="0" borderId="0" xfId="0" applyFont="1" applyFill="1" applyAlignment="1">
      <alignment vertical="center"/>
    </xf>
    <xf numFmtId="9" fontId="9" fillId="0" borderId="7" xfId="0" applyNumberFormat="1" applyFont="1" applyFill="1" applyBorder="1" applyAlignment="1">
      <alignment horizontal="center" vertical="center" wrapText="1"/>
    </xf>
    <xf numFmtId="9" fontId="8" fillId="0" borderId="7" xfId="0" applyNumberFormat="1" applyFont="1" applyFill="1" applyBorder="1" applyAlignment="1">
      <alignment horizontal="right" vertical="center" wrapText="1"/>
    </xf>
    <xf numFmtId="0" fontId="10" fillId="0" borderId="7" xfId="0" applyFont="1" applyBorder="1" applyAlignment="1">
      <alignment horizontal="center" vertical="center" wrapText="1"/>
    </xf>
    <xf numFmtId="0" fontId="8" fillId="0" borderId="7" xfId="0" applyFont="1" applyBorder="1" applyAlignment="1">
      <alignment horizontal="right" vertical="center" wrapText="1"/>
    </xf>
    <xf numFmtId="9" fontId="9" fillId="0" borderId="7" xfId="0" applyNumberFormat="1" applyFont="1" applyBorder="1" applyAlignment="1">
      <alignment horizontal="center" vertical="center"/>
    </xf>
    <xf numFmtId="0" fontId="8" fillId="0" borderId="7" xfId="0" applyFont="1" applyBorder="1" applyAlignment="1">
      <alignment horizontal="right" vertical="center"/>
    </xf>
    <xf numFmtId="0" fontId="8" fillId="0" borderId="0" xfId="0" applyFont="1" applyAlignment="1">
      <alignment horizontal="center"/>
    </xf>
    <xf numFmtId="0" fontId="9" fillId="0" borderId="0" xfId="0" applyFont="1" applyAlignment="1">
      <alignment horizontal="right"/>
    </xf>
    <xf numFmtId="0" fontId="7" fillId="0" borderId="0" xfId="0" applyFont="1" applyAlignment="1">
      <alignment horizontal="right"/>
    </xf>
    <xf numFmtId="0" fontId="7" fillId="0" borderId="0" xfId="0" applyFont="1" applyAlignment="1"/>
    <xf numFmtId="176" fontId="10" fillId="0" borderId="7" xfId="0" applyNumberFormat="1" applyFont="1" applyFill="1" applyBorder="1" applyAlignment="1">
      <alignment horizontal="center" vertical="center" wrapText="1"/>
    </xf>
    <xf numFmtId="0" fontId="9" fillId="0" borderId="0" xfId="0" applyFont="1" applyAlignment="1">
      <alignment horizontal="left"/>
    </xf>
    <xf numFmtId="176" fontId="17" fillId="0" borderId="7" xfId="0" applyNumberFormat="1" applyFont="1" applyBorder="1" applyAlignment="1">
      <alignment horizontal="center" vertical="center" wrapText="1"/>
    </xf>
    <xf numFmtId="0" fontId="14" fillId="0" borderId="0" xfId="0" applyFont="1" applyAlignment="1">
      <alignment horizontal="center" vertical="center"/>
    </xf>
    <xf numFmtId="0" fontId="9" fillId="0" borderId="7" xfId="0" applyFont="1" applyBorder="1" applyAlignment="1">
      <alignment horizontal="left" vertical="center"/>
    </xf>
    <xf numFmtId="0" fontId="8" fillId="0" borderId="7" xfId="0" applyFont="1" applyBorder="1" applyAlignment="1">
      <alignment horizontal="left" vertical="center"/>
    </xf>
    <xf numFmtId="0" fontId="18" fillId="0" borderId="7" xfId="0" applyFont="1" applyFill="1" applyBorder="1" applyAlignment="1">
      <alignment horizontal="left" vertical="center"/>
    </xf>
    <xf numFmtId="0" fontId="7" fillId="0" borderId="0" xfId="0" applyFont="1" applyAlignment="1">
      <alignment horizontal="left"/>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3"/>
  <sheetViews>
    <sheetView tabSelected="1" zoomScale="99" zoomScaleNormal="99" topLeftCell="A82" workbookViewId="0">
      <selection activeCell="J97" sqref="J97"/>
    </sheetView>
  </sheetViews>
  <sheetFormatPr defaultColWidth="14" defaultRowHeight="16.8"/>
  <cols>
    <col min="1" max="1" width="10" style="27" customWidth="1"/>
    <col min="2" max="2" width="31" style="27" customWidth="1"/>
    <col min="3" max="3" width="26" style="27" customWidth="1"/>
    <col min="4" max="4" width="7" style="27" customWidth="1"/>
    <col min="5" max="5" width="8" style="27" customWidth="1"/>
    <col min="6" max="6" width="5" style="27" customWidth="1"/>
    <col min="7" max="7" width="4" style="27" customWidth="1"/>
    <col min="8" max="8" width="11" style="27" customWidth="1"/>
    <col min="9" max="9" width="14" style="27" customWidth="1"/>
    <col min="10" max="10" width="56.0865384615385" style="27" customWidth="1"/>
    <col min="11" max="11" width="55" style="27" customWidth="1"/>
    <col min="12" max="13" width="6" style="27" customWidth="1"/>
    <col min="14" max="16384" width="14" style="27"/>
  </cols>
  <sheetData>
    <row r="1" s="27" customFormat="1" ht="20" spans="1:13">
      <c r="A1" s="31"/>
      <c r="B1" s="31"/>
      <c r="C1" s="31"/>
      <c r="D1" s="31"/>
      <c r="E1" s="31"/>
      <c r="F1" s="31"/>
      <c r="G1" s="31"/>
      <c r="H1" s="31"/>
      <c r="I1" s="31"/>
      <c r="J1" s="31"/>
      <c r="K1" s="55"/>
      <c r="L1" s="55"/>
      <c r="M1" s="55"/>
    </row>
    <row r="2" s="27" customFormat="1" ht="32" customHeight="1" spans="1:13">
      <c r="A2" s="32" t="s">
        <v>0</v>
      </c>
      <c r="B2" s="32"/>
      <c r="C2" s="32"/>
      <c r="D2" s="32"/>
      <c r="E2" s="32"/>
      <c r="F2" s="32"/>
      <c r="G2" s="32"/>
      <c r="H2" s="32"/>
      <c r="I2" s="32"/>
      <c r="J2" s="32"/>
      <c r="K2" s="55"/>
      <c r="L2" s="55"/>
      <c r="M2" s="55"/>
    </row>
    <row r="3" s="27" customFormat="1" spans="1:13">
      <c r="A3" s="33" t="s">
        <v>1</v>
      </c>
      <c r="B3" s="34" t="s">
        <v>2</v>
      </c>
      <c r="C3" s="34"/>
      <c r="D3" s="34"/>
      <c r="E3" s="34"/>
      <c r="F3" s="34"/>
      <c r="G3" s="34"/>
      <c r="H3" s="35" t="s">
        <v>3</v>
      </c>
      <c r="I3" s="34" t="s">
        <v>4</v>
      </c>
      <c r="J3" s="34"/>
      <c r="K3" s="55"/>
      <c r="L3" s="55"/>
      <c r="M3" s="55"/>
    </row>
    <row r="4" s="27" customFormat="1" spans="1:13">
      <c r="A4" s="33" t="s">
        <v>5</v>
      </c>
      <c r="B4" s="34" t="s">
        <v>6</v>
      </c>
      <c r="C4" s="35" t="s">
        <v>7</v>
      </c>
      <c r="D4" s="36">
        <v>45061</v>
      </c>
      <c r="E4" s="33" t="s">
        <v>8</v>
      </c>
      <c r="F4" s="34" t="s">
        <v>9</v>
      </c>
      <c r="G4" s="34"/>
      <c r="H4" s="35" t="s">
        <v>10</v>
      </c>
      <c r="I4" s="34" t="s">
        <v>11</v>
      </c>
      <c r="J4" s="34"/>
      <c r="K4" s="55"/>
      <c r="L4" s="55"/>
      <c r="M4" s="55"/>
    </row>
    <row r="5" s="27" customFormat="1" spans="1:13">
      <c r="A5" s="34"/>
      <c r="B5" s="34"/>
      <c r="C5" s="34"/>
      <c r="D5" s="34"/>
      <c r="E5" s="34"/>
      <c r="F5" s="34"/>
      <c r="G5" s="34"/>
      <c r="H5" s="34"/>
      <c r="I5" s="34"/>
      <c r="J5" s="34"/>
      <c r="K5" s="55"/>
      <c r="L5" s="55"/>
      <c r="M5" s="55"/>
    </row>
    <row r="6" s="27" customFormat="1" ht="28" spans="1:13">
      <c r="A6" s="37" t="s">
        <v>12</v>
      </c>
      <c r="B6" s="37" t="s">
        <v>13</v>
      </c>
      <c r="C6" s="37" t="s">
        <v>14</v>
      </c>
      <c r="D6" s="37" t="s">
        <v>15</v>
      </c>
      <c r="E6" s="37" t="s">
        <v>16</v>
      </c>
      <c r="F6" s="37" t="s">
        <v>17</v>
      </c>
      <c r="G6" s="53" t="s">
        <v>16</v>
      </c>
      <c r="H6" s="53" t="s">
        <v>18</v>
      </c>
      <c r="I6" s="53" t="s">
        <v>19</v>
      </c>
      <c r="J6" s="56" t="s">
        <v>20</v>
      </c>
      <c r="K6" s="55"/>
      <c r="L6" s="55"/>
      <c r="M6" s="55"/>
    </row>
    <row r="7" s="28" customFormat="1" spans="1:20">
      <c r="A7" s="38" t="s">
        <v>21</v>
      </c>
      <c r="B7" s="39" t="s">
        <v>22</v>
      </c>
      <c r="C7" s="39" t="s">
        <v>23</v>
      </c>
      <c r="D7" s="39">
        <v>10</v>
      </c>
      <c r="E7" s="39" t="s">
        <v>24</v>
      </c>
      <c r="F7" s="39">
        <v>1</v>
      </c>
      <c r="G7" s="39" t="s">
        <v>25</v>
      </c>
      <c r="H7" s="54">
        <v>2310</v>
      </c>
      <c r="I7" s="57">
        <f t="shared" ref="I7:I15" si="0">D7*F7*H7</f>
        <v>23100</v>
      </c>
      <c r="J7" s="58" t="s">
        <v>26</v>
      </c>
      <c r="K7" s="59"/>
      <c r="L7" s="59"/>
      <c r="M7" s="59"/>
      <c r="N7" s="74"/>
      <c r="O7" s="74"/>
      <c r="P7" s="74"/>
      <c r="Q7" s="74"/>
      <c r="R7" s="74"/>
      <c r="S7" s="74"/>
      <c r="T7" s="74"/>
    </row>
    <row r="8" s="28" customFormat="1" ht="42" spans="1:20">
      <c r="A8" s="38"/>
      <c r="B8" s="40" t="s">
        <v>27</v>
      </c>
      <c r="C8" s="40" t="s">
        <v>28</v>
      </c>
      <c r="D8" s="39">
        <v>4</v>
      </c>
      <c r="E8" s="39" t="s">
        <v>24</v>
      </c>
      <c r="F8" s="39">
        <v>1</v>
      </c>
      <c r="G8" s="39" t="s">
        <v>25</v>
      </c>
      <c r="H8" s="54">
        <v>2750</v>
      </c>
      <c r="I8" s="57">
        <f t="shared" si="0"/>
        <v>11000</v>
      </c>
      <c r="J8" s="58" t="s">
        <v>29</v>
      </c>
      <c r="K8" s="59"/>
      <c r="L8" s="59"/>
      <c r="M8" s="59"/>
      <c r="N8" s="74"/>
      <c r="O8" s="74"/>
      <c r="P8" s="74"/>
      <c r="Q8" s="74"/>
      <c r="R8" s="74"/>
      <c r="S8" s="74"/>
      <c r="T8" s="74"/>
    </row>
    <row r="9" s="27" customFormat="1" spans="1:20">
      <c r="A9" s="41"/>
      <c r="B9" s="42"/>
      <c r="C9" s="43"/>
      <c r="D9" s="39">
        <v>6</v>
      </c>
      <c r="E9" s="39" t="s">
        <v>24</v>
      </c>
      <c r="F9" s="39">
        <v>1</v>
      </c>
      <c r="G9" s="39" t="s">
        <v>30</v>
      </c>
      <c r="H9" s="54">
        <v>2390</v>
      </c>
      <c r="I9" s="57">
        <f t="shared" si="0"/>
        <v>14340</v>
      </c>
      <c r="J9" s="60" t="s">
        <v>31</v>
      </c>
      <c r="K9" s="61"/>
      <c r="L9" s="61"/>
      <c r="M9" s="61"/>
      <c r="N9" s="75"/>
      <c r="O9" s="75"/>
      <c r="P9" s="75"/>
      <c r="Q9" s="75"/>
      <c r="R9" s="75"/>
      <c r="S9" s="75"/>
      <c r="T9" s="75"/>
    </row>
    <row r="10" s="27" customFormat="1" spans="1:20">
      <c r="A10" s="41"/>
      <c r="B10" s="44" t="s">
        <v>32</v>
      </c>
      <c r="C10" s="39" t="s">
        <v>33</v>
      </c>
      <c r="D10" s="39">
        <v>3</v>
      </c>
      <c r="E10" s="39" t="s">
        <v>24</v>
      </c>
      <c r="F10" s="39">
        <v>1</v>
      </c>
      <c r="G10" s="39" t="s">
        <v>25</v>
      </c>
      <c r="H10" s="54">
        <v>173.5</v>
      </c>
      <c r="I10" s="62">
        <f t="shared" si="0"/>
        <v>520.5</v>
      </c>
      <c r="J10" s="60" t="s">
        <v>34</v>
      </c>
      <c r="K10" s="61"/>
      <c r="L10" s="61"/>
      <c r="M10" s="61"/>
      <c r="N10" s="75"/>
      <c r="O10" s="75"/>
      <c r="P10" s="75"/>
      <c r="Q10" s="75"/>
      <c r="R10" s="75"/>
      <c r="S10" s="75"/>
      <c r="T10" s="75"/>
    </row>
    <row r="11" s="27" customFormat="1" spans="1:20">
      <c r="A11" s="41"/>
      <c r="B11" s="44"/>
      <c r="C11" s="39" t="s">
        <v>33</v>
      </c>
      <c r="D11" s="39">
        <v>3</v>
      </c>
      <c r="E11" s="39" t="s">
        <v>24</v>
      </c>
      <c r="F11" s="39">
        <v>1</v>
      </c>
      <c r="G11" s="39" t="s">
        <v>25</v>
      </c>
      <c r="H11" s="54">
        <v>166.5</v>
      </c>
      <c r="I11" s="62">
        <f t="shared" si="0"/>
        <v>499.5</v>
      </c>
      <c r="J11" s="60" t="s">
        <v>35</v>
      </c>
      <c r="K11" s="61"/>
      <c r="L11" s="61"/>
      <c r="M11" s="61"/>
      <c r="N11" s="75"/>
      <c r="O11" s="75"/>
      <c r="P11" s="75"/>
      <c r="Q11" s="75"/>
      <c r="R11" s="75"/>
      <c r="S11" s="75"/>
      <c r="T11" s="75"/>
    </row>
    <row r="12" s="27" customFormat="1" spans="1:20">
      <c r="A12" s="41"/>
      <c r="B12" s="44"/>
      <c r="C12" s="39" t="s">
        <v>33</v>
      </c>
      <c r="D12" s="39">
        <v>2</v>
      </c>
      <c r="E12" s="39" t="s">
        <v>24</v>
      </c>
      <c r="F12" s="39">
        <v>1</v>
      </c>
      <c r="G12" s="39" t="s">
        <v>25</v>
      </c>
      <c r="H12" s="54">
        <v>158.5</v>
      </c>
      <c r="I12" s="62">
        <f t="shared" si="0"/>
        <v>317</v>
      </c>
      <c r="J12" s="60" t="s">
        <v>36</v>
      </c>
      <c r="K12" s="61"/>
      <c r="L12" s="61"/>
      <c r="M12" s="61"/>
      <c r="N12" s="75"/>
      <c r="O12" s="75"/>
      <c r="P12" s="75"/>
      <c r="Q12" s="75"/>
      <c r="R12" s="75"/>
      <c r="S12" s="75"/>
      <c r="T12" s="75"/>
    </row>
    <row r="13" s="27" customFormat="1" spans="1:20">
      <c r="A13" s="41"/>
      <c r="B13" s="44"/>
      <c r="C13" s="39" t="s">
        <v>37</v>
      </c>
      <c r="D13" s="39">
        <v>1</v>
      </c>
      <c r="E13" s="39" t="s">
        <v>24</v>
      </c>
      <c r="F13" s="39">
        <v>1</v>
      </c>
      <c r="G13" s="39" t="s">
        <v>25</v>
      </c>
      <c r="H13" s="54">
        <v>230.5</v>
      </c>
      <c r="I13" s="62">
        <f t="shared" si="0"/>
        <v>230.5</v>
      </c>
      <c r="J13" s="60" t="s">
        <v>35</v>
      </c>
      <c r="K13" s="61"/>
      <c r="L13" s="61"/>
      <c r="M13" s="61"/>
      <c r="N13" s="75"/>
      <c r="O13" s="75"/>
      <c r="P13" s="75"/>
      <c r="Q13" s="75"/>
      <c r="R13" s="75"/>
      <c r="S13" s="75"/>
      <c r="T13" s="75"/>
    </row>
    <row r="14" s="29" customFormat="1" spans="1:20">
      <c r="A14" s="41"/>
      <c r="B14" s="44"/>
      <c r="C14" s="39" t="s">
        <v>37</v>
      </c>
      <c r="D14" s="39">
        <v>1</v>
      </c>
      <c r="E14" s="39" t="s">
        <v>24</v>
      </c>
      <c r="F14" s="39">
        <v>1</v>
      </c>
      <c r="G14" s="39" t="s">
        <v>25</v>
      </c>
      <c r="H14" s="54">
        <v>222.5</v>
      </c>
      <c r="I14" s="62">
        <f t="shared" si="0"/>
        <v>222.5</v>
      </c>
      <c r="J14" s="60" t="s">
        <v>36</v>
      </c>
      <c r="K14" s="63"/>
      <c r="L14" s="63"/>
      <c r="M14" s="63"/>
      <c r="N14" s="76"/>
      <c r="O14" s="76"/>
      <c r="P14" s="76"/>
      <c r="Q14" s="76"/>
      <c r="R14" s="76"/>
      <c r="S14" s="76"/>
      <c r="T14" s="76"/>
    </row>
    <row r="15" s="30" customFormat="1" spans="1:20">
      <c r="A15" s="45"/>
      <c r="B15" s="46">
        <v>45126</v>
      </c>
      <c r="C15" s="39" t="s">
        <v>38</v>
      </c>
      <c r="D15" s="39">
        <v>10</v>
      </c>
      <c r="E15" s="39" t="s">
        <v>24</v>
      </c>
      <c r="F15" s="39">
        <v>1</v>
      </c>
      <c r="G15" s="39" t="s">
        <v>30</v>
      </c>
      <c r="H15" s="54">
        <v>2</v>
      </c>
      <c r="I15" s="64">
        <f t="shared" si="0"/>
        <v>20</v>
      </c>
      <c r="J15" s="60" t="s">
        <v>39</v>
      </c>
      <c r="K15" s="63"/>
      <c r="L15" s="63"/>
      <c r="M15" s="63"/>
      <c r="N15" s="76"/>
      <c r="O15" s="76"/>
      <c r="P15" s="76"/>
      <c r="Q15" s="76"/>
      <c r="R15" s="76"/>
      <c r="S15" s="76"/>
      <c r="T15" s="76"/>
    </row>
    <row r="16" s="27" customFormat="1" spans="1:20">
      <c r="A16" s="41"/>
      <c r="B16" s="47" t="s">
        <v>40</v>
      </c>
      <c r="C16" s="47"/>
      <c r="D16" s="47"/>
      <c r="E16" s="47"/>
      <c r="F16" s="47"/>
      <c r="G16" s="47"/>
      <c r="H16" s="47"/>
      <c r="I16" s="62">
        <f>SUM(I7:I15)</f>
        <v>50250</v>
      </c>
      <c r="J16" s="65"/>
      <c r="K16" s="61"/>
      <c r="L16" s="61"/>
      <c r="M16" s="61"/>
      <c r="N16" s="75"/>
      <c r="O16" s="75"/>
      <c r="P16" s="75"/>
      <c r="Q16" s="75"/>
      <c r="R16" s="75"/>
      <c r="S16" s="75"/>
      <c r="T16" s="75"/>
    </row>
    <row r="17" s="27" customFormat="1" ht="28" spans="1:20">
      <c r="A17" s="41" t="s">
        <v>41</v>
      </c>
      <c r="B17" s="39" t="s">
        <v>42</v>
      </c>
      <c r="C17" s="39" t="s">
        <v>43</v>
      </c>
      <c r="D17" s="39">
        <v>4</v>
      </c>
      <c r="E17" s="39" t="s">
        <v>44</v>
      </c>
      <c r="F17" s="39">
        <v>3</v>
      </c>
      <c r="G17" s="39" t="s">
        <v>45</v>
      </c>
      <c r="H17" s="54">
        <v>500</v>
      </c>
      <c r="I17" s="62">
        <f>D17*F17*H17</f>
        <v>6000</v>
      </c>
      <c r="J17" s="60" t="s">
        <v>46</v>
      </c>
      <c r="K17" s="61"/>
      <c r="L17" s="61"/>
      <c r="M17" s="61"/>
      <c r="N17" s="75"/>
      <c r="O17" s="75"/>
      <c r="P17" s="75"/>
      <c r="Q17" s="75"/>
      <c r="R17" s="75"/>
      <c r="S17" s="75"/>
      <c r="T17" s="75"/>
    </row>
    <row r="18" s="27" customFormat="1" ht="28" spans="1:20">
      <c r="A18" s="41"/>
      <c r="B18" s="39" t="s">
        <v>42</v>
      </c>
      <c r="C18" s="39" t="s">
        <v>47</v>
      </c>
      <c r="D18" s="39">
        <v>3</v>
      </c>
      <c r="E18" s="39" t="s">
        <v>44</v>
      </c>
      <c r="F18" s="39">
        <v>3</v>
      </c>
      <c r="G18" s="39" t="s">
        <v>45</v>
      </c>
      <c r="H18" s="54">
        <v>420</v>
      </c>
      <c r="I18" s="62">
        <f>D18*F18*H18</f>
        <v>3780</v>
      </c>
      <c r="J18" s="60"/>
      <c r="K18" s="61"/>
      <c r="L18" s="61"/>
      <c r="M18" s="61"/>
      <c r="N18" s="75"/>
      <c r="O18" s="75"/>
      <c r="P18" s="75"/>
      <c r="Q18" s="75"/>
      <c r="R18" s="75"/>
      <c r="S18" s="75"/>
      <c r="T18" s="75"/>
    </row>
    <row r="19" s="27" customFormat="1" spans="1:13">
      <c r="A19" s="48"/>
      <c r="B19" s="49" t="s">
        <v>40</v>
      </c>
      <c r="C19" s="49"/>
      <c r="D19" s="49"/>
      <c r="E19" s="49"/>
      <c r="F19" s="49"/>
      <c r="G19" s="49"/>
      <c r="H19" s="49"/>
      <c r="I19" s="57">
        <f>SUM(I17:I18)</f>
        <v>9780</v>
      </c>
      <c r="J19" s="66"/>
      <c r="K19" s="55"/>
      <c r="L19" s="55"/>
      <c r="M19" s="55"/>
    </row>
    <row r="20" s="28" customFormat="1" spans="1:20">
      <c r="A20" s="38" t="s">
        <v>48</v>
      </c>
      <c r="B20" s="46">
        <v>45124</v>
      </c>
      <c r="C20" s="39" t="s">
        <v>49</v>
      </c>
      <c r="D20" s="39">
        <v>20</v>
      </c>
      <c r="E20" s="39" t="s">
        <v>24</v>
      </c>
      <c r="F20" s="39">
        <v>1</v>
      </c>
      <c r="G20" s="39" t="s">
        <v>50</v>
      </c>
      <c r="H20" s="54">
        <v>53.05</v>
      </c>
      <c r="I20" s="57">
        <f t="shared" ref="I20:I27" si="1">D20*F20*H20</f>
        <v>1061</v>
      </c>
      <c r="J20" s="67" t="s">
        <v>51</v>
      </c>
      <c r="K20" s="68"/>
      <c r="L20" s="68"/>
      <c r="M20" s="68"/>
      <c r="N20" s="74"/>
      <c r="O20" s="74"/>
      <c r="P20" s="74"/>
      <c r="Q20" s="74"/>
      <c r="R20" s="74"/>
      <c r="S20" s="74"/>
      <c r="T20" s="74"/>
    </row>
    <row r="21" s="28" customFormat="1" spans="1:20">
      <c r="A21" s="38"/>
      <c r="B21" s="46">
        <v>45125</v>
      </c>
      <c r="C21" s="39" t="s">
        <v>52</v>
      </c>
      <c r="D21" s="39">
        <v>11</v>
      </c>
      <c r="E21" s="39" t="s">
        <v>24</v>
      </c>
      <c r="F21" s="39">
        <v>1</v>
      </c>
      <c r="G21" s="39" t="s">
        <v>50</v>
      </c>
      <c r="H21" s="54">
        <v>11.2727</v>
      </c>
      <c r="I21" s="57">
        <f t="shared" si="1"/>
        <v>123.9997</v>
      </c>
      <c r="J21" s="67" t="s">
        <v>53</v>
      </c>
      <c r="K21" s="68"/>
      <c r="L21" s="68"/>
      <c r="M21" s="68"/>
      <c r="N21" s="74"/>
      <c r="O21" s="74"/>
      <c r="P21" s="74"/>
      <c r="Q21" s="74"/>
      <c r="R21" s="74"/>
      <c r="S21" s="74"/>
      <c r="T21" s="74"/>
    </row>
    <row r="22" s="28" customFormat="1" spans="1:20">
      <c r="A22" s="38"/>
      <c r="B22" s="46"/>
      <c r="C22" s="39" t="s">
        <v>49</v>
      </c>
      <c r="D22" s="39">
        <v>11</v>
      </c>
      <c r="E22" s="39" t="s">
        <v>24</v>
      </c>
      <c r="F22" s="39">
        <v>1</v>
      </c>
      <c r="G22" s="39" t="s">
        <v>50</v>
      </c>
      <c r="H22" s="54">
        <v>73.6363</v>
      </c>
      <c r="I22" s="57">
        <f t="shared" si="1"/>
        <v>809.9993</v>
      </c>
      <c r="J22" s="67" t="s">
        <v>54</v>
      </c>
      <c r="K22" s="68"/>
      <c r="L22" s="68"/>
      <c r="M22" s="68"/>
      <c r="N22" s="74"/>
      <c r="O22" s="74"/>
      <c r="P22" s="74"/>
      <c r="Q22" s="74"/>
      <c r="R22" s="74"/>
      <c r="S22" s="74"/>
      <c r="T22" s="74"/>
    </row>
    <row r="23" s="28" customFormat="1" spans="1:20">
      <c r="A23" s="38"/>
      <c r="B23" s="46">
        <v>45126</v>
      </c>
      <c r="C23" s="39" t="s">
        <v>52</v>
      </c>
      <c r="D23" s="39">
        <v>11</v>
      </c>
      <c r="E23" s="39" t="s">
        <v>24</v>
      </c>
      <c r="F23" s="39">
        <v>1</v>
      </c>
      <c r="G23" s="39" t="s">
        <v>50</v>
      </c>
      <c r="H23" s="54">
        <v>11.727272</v>
      </c>
      <c r="I23" s="57">
        <f t="shared" si="1"/>
        <v>128.999992</v>
      </c>
      <c r="J23" s="67" t="s">
        <v>55</v>
      </c>
      <c r="K23" s="68"/>
      <c r="L23" s="68"/>
      <c r="M23" s="68"/>
      <c r="N23" s="74"/>
      <c r="O23" s="74"/>
      <c r="P23" s="74"/>
      <c r="Q23" s="74"/>
      <c r="R23" s="74"/>
      <c r="S23" s="74"/>
      <c r="T23" s="74"/>
    </row>
    <row r="24" s="28" customFormat="1" spans="1:20">
      <c r="A24" s="38"/>
      <c r="B24" s="46"/>
      <c r="C24" s="39" t="s">
        <v>49</v>
      </c>
      <c r="D24" s="39">
        <v>20</v>
      </c>
      <c r="E24" s="39" t="s">
        <v>24</v>
      </c>
      <c r="F24" s="39">
        <v>1</v>
      </c>
      <c r="G24" s="39" t="s">
        <v>50</v>
      </c>
      <c r="H24" s="54">
        <v>21.945</v>
      </c>
      <c r="I24" s="57">
        <f t="shared" si="1"/>
        <v>438.9</v>
      </c>
      <c r="J24" s="67" t="s">
        <v>56</v>
      </c>
      <c r="K24" s="68"/>
      <c r="L24" s="68"/>
      <c r="M24" s="68"/>
      <c r="N24" s="74"/>
      <c r="O24" s="74"/>
      <c r="P24" s="74"/>
      <c r="Q24" s="74"/>
      <c r="R24" s="74"/>
      <c r="S24" s="74"/>
      <c r="T24" s="74"/>
    </row>
    <row r="25" s="28" customFormat="1" spans="1:20">
      <c r="A25" s="50"/>
      <c r="B25" s="46">
        <v>45128</v>
      </c>
      <c r="C25" s="39" t="s">
        <v>57</v>
      </c>
      <c r="D25" s="39">
        <v>21</v>
      </c>
      <c r="E25" s="39" t="s">
        <v>24</v>
      </c>
      <c r="F25" s="39">
        <v>1</v>
      </c>
      <c r="G25" s="39" t="s">
        <v>50</v>
      </c>
      <c r="H25" s="54">
        <v>46.428571</v>
      </c>
      <c r="I25" s="57">
        <f t="shared" si="1"/>
        <v>974.999991</v>
      </c>
      <c r="J25" s="67" t="s">
        <v>58</v>
      </c>
      <c r="K25" s="69"/>
      <c r="L25" s="69"/>
      <c r="M25" s="69"/>
      <c r="N25" s="77"/>
      <c r="O25" s="77"/>
      <c r="P25" s="77"/>
      <c r="Q25" s="77"/>
      <c r="R25" s="77"/>
      <c r="S25" s="77"/>
      <c r="T25" s="77"/>
    </row>
    <row r="26" s="28" customFormat="1" spans="1:20">
      <c r="A26" s="50"/>
      <c r="B26" s="46"/>
      <c r="C26" s="39" t="s">
        <v>49</v>
      </c>
      <c r="D26" s="39">
        <v>11</v>
      </c>
      <c r="E26" s="39" t="s">
        <v>24</v>
      </c>
      <c r="F26" s="39">
        <v>1</v>
      </c>
      <c r="G26" s="39" t="s">
        <v>50</v>
      </c>
      <c r="H26" s="54">
        <v>80.636363</v>
      </c>
      <c r="I26" s="57">
        <f t="shared" si="1"/>
        <v>886.999993</v>
      </c>
      <c r="J26" s="67" t="s">
        <v>59</v>
      </c>
      <c r="K26" s="69"/>
      <c r="L26" s="69"/>
      <c r="M26" s="69"/>
      <c r="N26" s="77"/>
      <c r="O26" s="77"/>
      <c r="P26" s="77"/>
      <c r="Q26" s="77"/>
      <c r="R26" s="77"/>
      <c r="S26" s="77"/>
      <c r="T26" s="77"/>
    </row>
    <row r="27" s="28" customFormat="1" spans="1:20">
      <c r="A27" s="50"/>
      <c r="B27" s="46">
        <v>45129</v>
      </c>
      <c r="C27" s="39" t="s">
        <v>57</v>
      </c>
      <c r="D27" s="39">
        <v>11</v>
      </c>
      <c r="E27" s="39" t="s">
        <v>24</v>
      </c>
      <c r="F27" s="39">
        <v>1</v>
      </c>
      <c r="G27" s="39" t="s">
        <v>50</v>
      </c>
      <c r="H27" s="54">
        <v>84.5</v>
      </c>
      <c r="I27" s="57">
        <f t="shared" si="1"/>
        <v>929.5</v>
      </c>
      <c r="J27" s="67" t="s">
        <v>60</v>
      </c>
      <c r="K27" s="69"/>
      <c r="L27" s="69"/>
      <c r="M27" s="69"/>
      <c r="N27" s="77"/>
      <c r="O27" s="77"/>
      <c r="P27" s="77"/>
      <c r="Q27" s="77"/>
      <c r="R27" s="77"/>
      <c r="S27" s="77"/>
      <c r="T27" s="77"/>
    </row>
    <row r="28" s="28" customFormat="1" spans="1:13">
      <c r="A28" s="51"/>
      <c r="B28" s="49" t="s">
        <v>40</v>
      </c>
      <c r="C28" s="49"/>
      <c r="D28" s="49"/>
      <c r="E28" s="49"/>
      <c r="F28" s="49"/>
      <c r="G28" s="49"/>
      <c r="H28" s="49"/>
      <c r="I28" s="57">
        <f>SUM(I20:I27)</f>
        <v>5354.398976</v>
      </c>
      <c r="J28" s="70"/>
      <c r="K28" s="71"/>
      <c r="L28" s="71"/>
      <c r="M28" s="71"/>
    </row>
    <row r="29" s="27" customFormat="1" ht="31" customHeight="1" spans="1:20">
      <c r="A29" s="41" t="s">
        <v>61</v>
      </c>
      <c r="B29" s="39" t="s">
        <v>61</v>
      </c>
      <c r="C29" s="43" t="s">
        <v>62</v>
      </c>
      <c r="D29" s="39">
        <v>8</v>
      </c>
      <c r="E29" s="39" t="s">
        <v>24</v>
      </c>
      <c r="F29" s="39">
        <v>1</v>
      </c>
      <c r="G29" s="39" t="s">
        <v>25</v>
      </c>
      <c r="H29" s="54">
        <v>7.5</v>
      </c>
      <c r="I29" s="62">
        <f t="shared" ref="I29:I37" si="2">D29*F29*H29</f>
        <v>60</v>
      </c>
      <c r="J29" s="60" t="s">
        <v>63</v>
      </c>
      <c r="K29" s="72"/>
      <c r="L29" s="72"/>
      <c r="M29" s="72"/>
      <c r="N29" s="75"/>
      <c r="O29" s="75"/>
      <c r="P29" s="75"/>
      <c r="Q29" s="75"/>
      <c r="R29" s="75"/>
      <c r="S29" s="75"/>
      <c r="T29" s="75"/>
    </row>
    <row r="30" s="27" customFormat="1" ht="33" customHeight="1" spans="1:20">
      <c r="A30" s="41"/>
      <c r="B30" s="39"/>
      <c r="C30" s="43"/>
      <c r="D30" s="39">
        <v>8</v>
      </c>
      <c r="E30" s="39" t="s">
        <v>24</v>
      </c>
      <c r="F30" s="39">
        <v>1</v>
      </c>
      <c r="G30" s="39" t="s">
        <v>25</v>
      </c>
      <c r="H30" s="54">
        <v>15</v>
      </c>
      <c r="I30" s="62">
        <f t="shared" si="2"/>
        <v>120</v>
      </c>
      <c r="J30" s="60" t="s">
        <v>64</v>
      </c>
      <c r="K30" s="72"/>
      <c r="L30" s="72"/>
      <c r="M30" s="72"/>
      <c r="N30" s="75"/>
      <c r="O30" s="75"/>
      <c r="P30" s="75"/>
      <c r="Q30" s="75"/>
      <c r="R30" s="75"/>
      <c r="S30" s="75"/>
      <c r="T30" s="75"/>
    </row>
    <row r="31" s="27" customFormat="1" spans="1:20">
      <c r="A31" s="41"/>
      <c r="B31" s="39"/>
      <c r="C31" s="39" t="s">
        <v>65</v>
      </c>
      <c r="D31" s="39">
        <v>4</v>
      </c>
      <c r="E31" s="39" t="s">
        <v>24</v>
      </c>
      <c r="F31" s="39">
        <v>1</v>
      </c>
      <c r="G31" s="39" t="s">
        <v>25</v>
      </c>
      <c r="H31" s="54">
        <v>980</v>
      </c>
      <c r="I31" s="62">
        <f t="shared" si="2"/>
        <v>3920</v>
      </c>
      <c r="J31" s="60" t="s">
        <v>66</v>
      </c>
      <c r="K31" s="61"/>
      <c r="L31" s="61"/>
      <c r="M31" s="61"/>
      <c r="N31" s="75"/>
      <c r="O31" s="75"/>
      <c r="P31" s="75"/>
      <c r="Q31" s="75"/>
      <c r="R31" s="75"/>
      <c r="S31" s="75"/>
      <c r="T31" s="75"/>
    </row>
    <row r="32" s="27" customFormat="1" spans="1:20">
      <c r="A32" s="41"/>
      <c r="B32" s="39"/>
      <c r="C32" s="39"/>
      <c r="D32" s="39">
        <v>8</v>
      </c>
      <c r="E32" s="39" t="s">
        <v>24</v>
      </c>
      <c r="F32" s="39">
        <v>1</v>
      </c>
      <c r="G32" s="39" t="s">
        <v>25</v>
      </c>
      <c r="H32" s="54">
        <v>698</v>
      </c>
      <c r="I32" s="62">
        <f t="shared" si="2"/>
        <v>5584</v>
      </c>
      <c r="J32" s="60" t="s">
        <v>67</v>
      </c>
      <c r="K32" s="61"/>
      <c r="L32" s="61"/>
      <c r="M32" s="61"/>
      <c r="N32" s="75"/>
      <c r="O32" s="75"/>
      <c r="P32" s="75"/>
      <c r="Q32" s="75"/>
      <c r="R32" s="75"/>
      <c r="S32" s="75"/>
      <c r="T32" s="75"/>
    </row>
    <row r="33" s="27" customFormat="1" spans="1:20">
      <c r="A33" s="41"/>
      <c r="B33" s="39"/>
      <c r="C33" s="39" t="s">
        <v>68</v>
      </c>
      <c r="D33" s="39">
        <v>4</v>
      </c>
      <c r="E33" s="39" t="s">
        <v>24</v>
      </c>
      <c r="F33" s="39">
        <v>1</v>
      </c>
      <c r="G33" s="39" t="s">
        <v>25</v>
      </c>
      <c r="H33" s="54">
        <v>168</v>
      </c>
      <c r="I33" s="62">
        <f t="shared" si="2"/>
        <v>672</v>
      </c>
      <c r="J33" s="60" t="s">
        <v>69</v>
      </c>
      <c r="K33" s="61"/>
      <c r="L33" s="61"/>
      <c r="M33" s="61"/>
      <c r="N33" s="75"/>
      <c r="O33" s="75"/>
      <c r="P33" s="75"/>
      <c r="Q33" s="75"/>
      <c r="R33" s="75"/>
      <c r="S33" s="75"/>
      <c r="T33" s="75"/>
    </row>
    <row r="34" s="27" customFormat="1" spans="1:20">
      <c r="A34" s="41"/>
      <c r="B34" s="39"/>
      <c r="C34" s="39"/>
      <c r="D34" s="39">
        <v>8</v>
      </c>
      <c r="E34" s="39" t="s">
        <v>24</v>
      </c>
      <c r="F34" s="39">
        <v>1</v>
      </c>
      <c r="G34" s="39" t="s">
        <v>25</v>
      </c>
      <c r="H34" s="54">
        <v>158</v>
      </c>
      <c r="I34" s="62">
        <f t="shared" si="2"/>
        <v>1264</v>
      </c>
      <c r="J34" s="60" t="s">
        <v>70</v>
      </c>
      <c r="K34" s="61"/>
      <c r="L34" s="61"/>
      <c r="M34" s="61"/>
      <c r="N34" s="75"/>
      <c r="O34" s="75"/>
      <c r="P34" s="75"/>
      <c r="Q34" s="75"/>
      <c r="R34" s="75"/>
      <c r="S34" s="75"/>
      <c r="T34" s="75"/>
    </row>
    <row r="35" s="27" customFormat="1" ht="28" spans="1:20">
      <c r="A35" s="41"/>
      <c r="B35" s="39"/>
      <c r="C35" s="39" t="s">
        <v>71</v>
      </c>
      <c r="D35" s="39">
        <v>9</v>
      </c>
      <c r="E35" s="39" t="s">
        <v>24</v>
      </c>
      <c r="F35" s="39">
        <v>1</v>
      </c>
      <c r="G35" s="39" t="s">
        <v>25</v>
      </c>
      <c r="H35" s="54">
        <v>158</v>
      </c>
      <c r="I35" s="62">
        <f t="shared" si="2"/>
        <v>1422</v>
      </c>
      <c r="J35" s="60" t="s">
        <v>72</v>
      </c>
      <c r="K35" s="61"/>
      <c r="L35" s="61"/>
      <c r="M35" s="61"/>
      <c r="N35" s="75"/>
      <c r="O35" s="75"/>
      <c r="P35" s="75"/>
      <c r="Q35" s="75"/>
      <c r="R35" s="75"/>
      <c r="S35" s="75"/>
      <c r="T35" s="75"/>
    </row>
    <row r="36" s="27" customFormat="1" spans="1:20">
      <c r="A36" s="41"/>
      <c r="B36" s="39"/>
      <c r="C36" s="39"/>
      <c r="D36" s="39">
        <v>8</v>
      </c>
      <c r="E36" s="39" t="s">
        <v>24</v>
      </c>
      <c r="F36" s="39">
        <v>1</v>
      </c>
      <c r="G36" s="39" t="s">
        <v>25</v>
      </c>
      <c r="H36" s="54">
        <v>148</v>
      </c>
      <c r="I36" s="62">
        <f t="shared" si="2"/>
        <v>1184</v>
      </c>
      <c r="J36" s="60" t="s">
        <v>73</v>
      </c>
      <c r="K36" s="61"/>
      <c r="L36" s="61"/>
      <c r="M36" s="61"/>
      <c r="N36" s="75"/>
      <c r="O36" s="75"/>
      <c r="P36" s="75"/>
      <c r="Q36" s="75"/>
      <c r="R36" s="75"/>
      <c r="S36" s="75"/>
      <c r="T36" s="75"/>
    </row>
    <row r="37" s="27" customFormat="1" ht="28" spans="1:20">
      <c r="A37" s="41"/>
      <c r="B37" s="39"/>
      <c r="C37" s="39" t="s">
        <v>74</v>
      </c>
      <c r="D37" s="39">
        <v>5</v>
      </c>
      <c r="E37" s="39" t="s">
        <v>24</v>
      </c>
      <c r="F37" s="39">
        <v>1</v>
      </c>
      <c r="G37" s="39" t="s">
        <v>25</v>
      </c>
      <c r="H37" s="54">
        <v>40</v>
      </c>
      <c r="I37" s="62">
        <f t="shared" si="2"/>
        <v>200</v>
      </c>
      <c r="J37" s="60" t="s">
        <v>75</v>
      </c>
      <c r="K37" s="61"/>
      <c r="L37" s="61"/>
      <c r="M37" s="61"/>
      <c r="N37" s="75"/>
      <c r="O37" s="75"/>
      <c r="P37" s="75"/>
      <c r="Q37" s="75"/>
      <c r="R37" s="75"/>
      <c r="S37" s="75"/>
      <c r="T37" s="75"/>
    </row>
    <row r="38" s="27" customFormat="1" spans="1:13">
      <c r="A38" s="52"/>
      <c r="B38" s="49" t="s">
        <v>40</v>
      </c>
      <c r="C38" s="49"/>
      <c r="D38" s="49"/>
      <c r="E38" s="49"/>
      <c r="F38" s="49"/>
      <c r="G38" s="49"/>
      <c r="H38" s="49"/>
      <c r="I38" s="62">
        <f>SUM(I29:I37)</f>
        <v>14426</v>
      </c>
      <c r="J38" s="73"/>
      <c r="K38" s="55"/>
      <c r="L38" s="55"/>
      <c r="M38" s="55"/>
    </row>
    <row r="39" s="27" customFormat="1" spans="1:20">
      <c r="A39" s="45" t="s">
        <v>76</v>
      </c>
      <c r="B39" s="40" t="s">
        <v>77</v>
      </c>
      <c r="C39" s="39" t="s">
        <v>78</v>
      </c>
      <c r="D39" s="39">
        <v>1</v>
      </c>
      <c r="E39" s="39" t="s">
        <v>79</v>
      </c>
      <c r="F39" s="39">
        <v>1</v>
      </c>
      <c r="G39" s="39" t="s">
        <v>80</v>
      </c>
      <c r="H39" s="39">
        <v>1400</v>
      </c>
      <c r="I39" s="62">
        <f>D39*F39*H39</f>
        <v>1400</v>
      </c>
      <c r="J39" s="60" t="s">
        <v>81</v>
      </c>
      <c r="K39" s="61"/>
      <c r="L39" s="61"/>
      <c r="M39" s="61"/>
      <c r="N39" s="75"/>
      <c r="O39" s="75"/>
      <c r="P39" s="75"/>
      <c r="Q39" s="75"/>
      <c r="R39" s="75"/>
      <c r="S39" s="75"/>
      <c r="T39" s="75"/>
    </row>
    <row r="40" s="27" customFormat="1" spans="1:20">
      <c r="A40" s="45"/>
      <c r="B40" s="42"/>
      <c r="C40" s="39" t="s">
        <v>82</v>
      </c>
      <c r="D40" s="39">
        <v>1</v>
      </c>
      <c r="E40" s="39" t="s">
        <v>79</v>
      </c>
      <c r="F40" s="39">
        <v>1</v>
      </c>
      <c r="G40" s="39" t="s">
        <v>80</v>
      </c>
      <c r="H40" s="39">
        <v>250</v>
      </c>
      <c r="I40" s="62">
        <f t="shared" ref="I40:I52" si="3">D40*F40*H40</f>
        <v>250</v>
      </c>
      <c r="J40" s="60" t="s">
        <v>83</v>
      </c>
      <c r="K40" s="61"/>
      <c r="L40" s="61"/>
      <c r="M40" s="63"/>
      <c r="N40" s="75"/>
      <c r="O40" s="75"/>
      <c r="P40" s="75"/>
      <c r="Q40" s="75"/>
      <c r="R40" s="75"/>
      <c r="S40" s="75"/>
      <c r="T40" s="75"/>
    </row>
    <row r="41" s="27" customFormat="1" spans="1:20">
      <c r="A41" s="45"/>
      <c r="B41" s="42"/>
      <c r="C41" s="39" t="s">
        <v>84</v>
      </c>
      <c r="D41" s="39">
        <v>1</v>
      </c>
      <c r="E41" s="39" t="s">
        <v>79</v>
      </c>
      <c r="F41" s="39">
        <v>1</v>
      </c>
      <c r="G41" s="39" t="s">
        <v>80</v>
      </c>
      <c r="H41" s="39">
        <v>1400</v>
      </c>
      <c r="I41" s="62">
        <f t="shared" si="3"/>
        <v>1400</v>
      </c>
      <c r="J41" s="60"/>
      <c r="K41" s="61"/>
      <c r="L41" s="61"/>
      <c r="M41" s="63"/>
      <c r="N41" s="75"/>
      <c r="O41" s="75"/>
      <c r="P41" s="75"/>
      <c r="Q41" s="75"/>
      <c r="R41" s="75"/>
      <c r="S41" s="75"/>
      <c r="T41" s="75"/>
    </row>
    <row r="42" s="27" customFormat="1" spans="1:20">
      <c r="A42" s="45"/>
      <c r="B42" s="42"/>
      <c r="C42" s="39" t="s">
        <v>85</v>
      </c>
      <c r="D42" s="39">
        <v>1</v>
      </c>
      <c r="E42" s="39" t="s">
        <v>79</v>
      </c>
      <c r="F42" s="39">
        <v>1</v>
      </c>
      <c r="G42" s="39" t="s">
        <v>80</v>
      </c>
      <c r="H42" s="39">
        <v>1060</v>
      </c>
      <c r="I42" s="62">
        <f t="shared" si="3"/>
        <v>1060</v>
      </c>
      <c r="J42" s="60" t="s">
        <v>86</v>
      </c>
      <c r="K42" s="61"/>
      <c r="L42" s="61"/>
      <c r="M42" s="63"/>
      <c r="N42" s="75"/>
      <c r="O42" s="75"/>
      <c r="P42" s="75"/>
      <c r="Q42" s="75"/>
      <c r="R42" s="75"/>
      <c r="S42" s="75"/>
      <c r="T42" s="75"/>
    </row>
    <row r="43" s="27" customFormat="1" spans="1:20">
      <c r="A43" s="45"/>
      <c r="B43" s="42"/>
      <c r="C43" s="39" t="s">
        <v>87</v>
      </c>
      <c r="D43" s="39">
        <v>1</v>
      </c>
      <c r="E43" s="39" t="s">
        <v>79</v>
      </c>
      <c r="F43" s="39">
        <v>1</v>
      </c>
      <c r="G43" s="39" t="s">
        <v>80</v>
      </c>
      <c r="H43" s="39">
        <v>1400</v>
      </c>
      <c r="I43" s="62">
        <f t="shared" si="3"/>
        <v>1400</v>
      </c>
      <c r="J43" s="60"/>
      <c r="K43" s="61"/>
      <c r="L43" s="61"/>
      <c r="M43" s="63"/>
      <c r="N43" s="75"/>
      <c r="O43" s="75"/>
      <c r="P43" s="75"/>
      <c r="Q43" s="75"/>
      <c r="R43" s="75"/>
      <c r="S43" s="75"/>
      <c r="T43" s="75"/>
    </row>
    <row r="44" s="27" customFormat="1" spans="1:20">
      <c r="A44" s="45"/>
      <c r="B44" s="42"/>
      <c r="C44" s="39" t="s">
        <v>88</v>
      </c>
      <c r="D44" s="39">
        <v>1</v>
      </c>
      <c r="E44" s="39" t="s">
        <v>79</v>
      </c>
      <c r="F44" s="39">
        <v>1</v>
      </c>
      <c r="G44" s="39" t="s">
        <v>80</v>
      </c>
      <c r="H44" s="39">
        <v>665</v>
      </c>
      <c r="I44" s="62">
        <f t="shared" si="3"/>
        <v>665</v>
      </c>
      <c r="J44" s="60" t="s">
        <v>89</v>
      </c>
      <c r="K44" s="61"/>
      <c r="L44" s="61"/>
      <c r="M44" s="63"/>
      <c r="N44" s="75"/>
      <c r="O44" s="75"/>
      <c r="P44" s="75"/>
      <c r="Q44" s="75"/>
      <c r="R44" s="75"/>
      <c r="S44" s="75"/>
      <c r="T44" s="75"/>
    </row>
    <row r="45" s="27" customFormat="1" spans="1:20">
      <c r="A45" s="45"/>
      <c r="B45" s="42"/>
      <c r="C45" s="39" t="s">
        <v>90</v>
      </c>
      <c r="D45" s="39">
        <v>1</v>
      </c>
      <c r="E45" s="39" t="s">
        <v>79</v>
      </c>
      <c r="F45" s="39">
        <v>1</v>
      </c>
      <c r="G45" s="39" t="s">
        <v>80</v>
      </c>
      <c r="H45" s="39">
        <v>1400</v>
      </c>
      <c r="I45" s="62">
        <f t="shared" si="3"/>
        <v>1400</v>
      </c>
      <c r="J45" s="60"/>
      <c r="K45" s="61"/>
      <c r="L45" s="61"/>
      <c r="M45" s="63"/>
      <c r="N45" s="75"/>
      <c r="O45" s="75"/>
      <c r="P45" s="75"/>
      <c r="Q45" s="75"/>
      <c r="R45" s="75"/>
      <c r="S45" s="75"/>
      <c r="T45" s="75"/>
    </row>
    <row r="46" s="27" customFormat="1" spans="1:20">
      <c r="A46" s="45"/>
      <c r="B46" s="42"/>
      <c r="C46" s="39" t="s">
        <v>91</v>
      </c>
      <c r="D46" s="39">
        <v>1</v>
      </c>
      <c r="E46" s="39" t="s">
        <v>79</v>
      </c>
      <c r="F46" s="39">
        <v>1</v>
      </c>
      <c r="G46" s="39" t="s">
        <v>80</v>
      </c>
      <c r="H46" s="39">
        <v>450</v>
      </c>
      <c r="I46" s="62">
        <f t="shared" si="3"/>
        <v>450</v>
      </c>
      <c r="J46" s="60" t="s">
        <v>92</v>
      </c>
      <c r="K46" s="61"/>
      <c r="L46" s="61"/>
      <c r="M46" s="63"/>
      <c r="N46" s="75"/>
      <c r="O46" s="75"/>
      <c r="P46" s="75"/>
      <c r="Q46" s="75"/>
      <c r="R46" s="75"/>
      <c r="S46" s="75"/>
      <c r="T46" s="75"/>
    </row>
    <row r="47" s="27" customFormat="1" spans="1:20">
      <c r="A47" s="45"/>
      <c r="B47" s="42"/>
      <c r="C47" s="39" t="s">
        <v>93</v>
      </c>
      <c r="D47" s="39">
        <v>1</v>
      </c>
      <c r="E47" s="39" t="s">
        <v>79</v>
      </c>
      <c r="F47" s="39">
        <v>1</v>
      </c>
      <c r="G47" s="39" t="s">
        <v>80</v>
      </c>
      <c r="H47" s="39">
        <v>1400</v>
      </c>
      <c r="I47" s="62">
        <f t="shared" si="3"/>
        <v>1400</v>
      </c>
      <c r="J47" s="60"/>
      <c r="K47" s="61"/>
      <c r="L47" s="61"/>
      <c r="M47" s="63"/>
      <c r="N47" s="75"/>
      <c r="O47" s="75"/>
      <c r="P47" s="75"/>
      <c r="Q47" s="75"/>
      <c r="R47" s="75"/>
      <c r="S47" s="75"/>
      <c r="T47" s="75"/>
    </row>
    <row r="48" s="27" customFormat="1" spans="1:20">
      <c r="A48" s="45"/>
      <c r="B48" s="42"/>
      <c r="C48" s="39" t="s">
        <v>94</v>
      </c>
      <c r="D48" s="39">
        <v>1</v>
      </c>
      <c r="E48" s="39" t="s">
        <v>79</v>
      </c>
      <c r="F48" s="39">
        <v>1</v>
      </c>
      <c r="G48" s="39" t="s">
        <v>80</v>
      </c>
      <c r="H48" s="39">
        <v>400</v>
      </c>
      <c r="I48" s="62">
        <f t="shared" si="3"/>
        <v>400</v>
      </c>
      <c r="J48" s="60" t="s">
        <v>95</v>
      </c>
      <c r="K48" s="61"/>
      <c r="L48" s="61"/>
      <c r="M48" s="63"/>
      <c r="N48" s="75"/>
      <c r="O48" s="75"/>
      <c r="P48" s="75"/>
      <c r="Q48" s="75"/>
      <c r="R48" s="75"/>
      <c r="S48" s="75"/>
      <c r="T48" s="75"/>
    </row>
    <row r="49" s="27" customFormat="1" spans="1:20">
      <c r="A49" s="45"/>
      <c r="B49" s="42"/>
      <c r="C49" s="39" t="s">
        <v>96</v>
      </c>
      <c r="D49" s="39">
        <v>1</v>
      </c>
      <c r="E49" s="39" t="s">
        <v>79</v>
      </c>
      <c r="F49" s="39">
        <v>1</v>
      </c>
      <c r="G49" s="39" t="s">
        <v>80</v>
      </c>
      <c r="H49" s="39">
        <v>1400</v>
      </c>
      <c r="I49" s="62">
        <f t="shared" si="3"/>
        <v>1400</v>
      </c>
      <c r="J49" s="60"/>
      <c r="K49" s="61"/>
      <c r="L49" s="61"/>
      <c r="M49" s="63"/>
      <c r="N49" s="75"/>
      <c r="O49" s="75"/>
      <c r="P49" s="75"/>
      <c r="Q49" s="75"/>
      <c r="R49" s="75"/>
      <c r="S49" s="75"/>
      <c r="T49" s="75"/>
    </row>
    <row r="50" s="27" customFormat="1" spans="1:20">
      <c r="A50" s="45"/>
      <c r="B50" s="42"/>
      <c r="C50" s="39" t="s">
        <v>97</v>
      </c>
      <c r="D50" s="39">
        <v>1</v>
      </c>
      <c r="E50" s="39" t="s">
        <v>79</v>
      </c>
      <c r="F50" s="39">
        <v>1</v>
      </c>
      <c r="G50" s="39" t="s">
        <v>80</v>
      </c>
      <c r="H50" s="39">
        <v>650</v>
      </c>
      <c r="I50" s="62">
        <f t="shared" si="3"/>
        <v>650</v>
      </c>
      <c r="J50" s="60" t="s">
        <v>98</v>
      </c>
      <c r="K50" s="61"/>
      <c r="L50" s="61"/>
      <c r="M50" s="63"/>
      <c r="N50" s="75"/>
      <c r="O50" s="75"/>
      <c r="P50" s="75"/>
      <c r="Q50" s="75"/>
      <c r="R50" s="75"/>
      <c r="S50" s="75"/>
      <c r="T50" s="75"/>
    </row>
    <row r="51" s="27" customFormat="1" spans="1:20">
      <c r="A51" s="45"/>
      <c r="B51" s="42"/>
      <c r="C51" s="39" t="s">
        <v>99</v>
      </c>
      <c r="D51" s="39">
        <v>1</v>
      </c>
      <c r="E51" s="39" t="s">
        <v>79</v>
      </c>
      <c r="F51" s="39">
        <v>1</v>
      </c>
      <c r="G51" s="39" t="s">
        <v>80</v>
      </c>
      <c r="H51" s="39">
        <v>1400</v>
      </c>
      <c r="I51" s="62">
        <f t="shared" si="3"/>
        <v>1400</v>
      </c>
      <c r="J51" s="60"/>
      <c r="K51" s="61"/>
      <c r="L51" s="61"/>
      <c r="M51" s="63"/>
      <c r="N51" s="75"/>
      <c r="O51" s="75"/>
      <c r="P51" s="75"/>
      <c r="Q51" s="75"/>
      <c r="R51" s="75"/>
      <c r="S51" s="75"/>
      <c r="T51" s="75"/>
    </row>
    <row r="52" s="27" customFormat="1" spans="1:20">
      <c r="A52" s="45"/>
      <c r="B52" s="43"/>
      <c r="C52" s="39" t="s">
        <v>100</v>
      </c>
      <c r="D52" s="39">
        <v>1</v>
      </c>
      <c r="E52" s="39" t="s">
        <v>79</v>
      </c>
      <c r="F52" s="39">
        <v>1</v>
      </c>
      <c r="G52" s="39" t="s">
        <v>80</v>
      </c>
      <c r="H52" s="39">
        <v>676</v>
      </c>
      <c r="I52" s="62">
        <f t="shared" si="3"/>
        <v>676</v>
      </c>
      <c r="J52" s="60" t="s">
        <v>101</v>
      </c>
      <c r="K52" s="61"/>
      <c r="L52" s="61"/>
      <c r="M52" s="63"/>
      <c r="N52" s="75"/>
      <c r="O52" s="75"/>
      <c r="P52" s="75"/>
      <c r="Q52" s="75"/>
      <c r="R52" s="75"/>
      <c r="S52" s="75"/>
      <c r="T52" s="75"/>
    </row>
    <row r="53" s="27" customFormat="1" spans="1:20">
      <c r="A53" s="45"/>
      <c r="B53" s="49" t="s">
        <v>40</v>
      </c>
      <c r="C53" s="49"/>
      <c r="D53" s="49"/>
      <c r="E53" s="49"/>
      <c r="F53" s="49"/>
      <c r="G53" s="49"/>
      <c r="H53" s="49"/>
      <c r="I53" s="62">
        <f>SUM(I39:I52)</f>
        <v>13951</v>
      </c>
      <c r="J53" s="60"/>
      <c r="K53" s="61"/>
      <c r="L53" s="61"/>
      <c r="M53" s="63"/>
      <c r="N53" s="75"/>
      <c r="O53" s="75"/>
      <c r="P53" s="75"/>
      <c r="Q53" s="75"/>
      <c r="R53" s="75"/>
      <c r="S53" s="75"/>
      <c r="T53" s="75"/>
    </row>
    <row r="54" s="27" customFormat="1" spans="1:20">
      <c r="A54" s="41" t="s">
        <v>102</v>
      </c>
      <c r="B54" s="40" t="s">
        <v>103</v>
      </c>
      <c r="C54" s="39" t="s">
        <v>104</v>
      </c>
      <c r="D54" s="39">
        <v>1</v>
      </c>
      <c r="E54" s="39" t="s">
        <v>105</v>
      </c>
      <c r="F54" s="39">
        <v>1</v>
      </c>
      <c r="G54" s="39" t="s">
        <v>25</v>
      </c>
      <c r="H54" s="54">
        <v>1500</v>
      </c>
      <c r="I54" s="62">
        <f>D54*F54*H54</f>
        <v>1500</v>
      </c>
      <c r="J54" s="60" t="s">
        <v>106</v>
      </c>
      <c r="K54" s="61"/>
      <c r="L54" s="61"/>
      <c r="M54" s="61"/>
      <c r="N54" s="75"/>
      <c r="O54" s="75"/>
      <c r="P54" s="75"/>
      <c r="Q54" s="75"/>
      <c r="R54" s="75"/>
      <c r="S54" s="75"/>
      <c r="T54" s="75"/>
    </row>
    <row r="55" s="27" customFormat="1" spans="1:20">
      <c r="A55" s="41"/>
      <c r="B55" s="40"/>
      <c r="C55" s="39" t="s">
        <v>107</v>
      </c>
      <c r="D55" s="39">
        <v>18</v>
      </c>
      <c r="E55" s="39" t="s">
        <v>108</v>
      </c>
      <c r="F55" s="39">
        <v>1</v>
      </c>
      <c r="G55" s="39" t="s">
        <v>25</v>
      </c>
      <c r="H55" s="54">
        <v>350</v>
      </c>
      <c r="I55" s="62">
        <f t="shared" ref="I55:I97" si="4">D55*F55*H55</f>
        <v>6300</v>
      </c>
      <c r="J55" s="60" t="s">
        <v>109</v>
      </c>
      <c r="K55" s="61"/>
      <c r="L55" s="61"/>
      <c r="M55" s="61"/>
      <c r="N55" s="75"/>
      <c r="O55" s="75"/>
      <c r="P55" s="75"/>
      <c r="Q55" s="75"/>
      <c r="R55" s="75"/>
      <c r="S55" s="75"/>
      <c r="T55" s="75"/>
    </row>
    <row r="56" s="27" customFormat="1" spans="1:20">
      <c r="A56" s="41"/>
      <c r="B56" s="40"/>
      <c r="C56" s="39" t="s">
        <v>110</v>
      </c>
      <c r="D56" s="39">
        <v>1</v>
      </c>
      <c r="E56" s="39" t="s">
        <v>111</v>
      </c>
      <c r="F56" s="39">
        <v>1</v>
      </c>
      <c r="G56" s="39" t="s">
        <v>112</v>
      </c>
      <c r="H56" s="54">
        <v>1500</v>
      </c>
      <c r="I56" s="62">
        <f t="shared" si="4"/>
        <v>1500</v>
      </c>
      <c r="J56" s="60" t="s">
        <v>113</v>
      </c>
      <c r="K56" s="61"/>
      <c r="L56" s="61"/>
      <c r="M56" s="61"/>
      <c r="N56" s="75"/>
      <c r="O56" s="75"/>
      <c r="P56" s="75"/>
      <c r="Q56" s="75"/>
      <c r="R56" s="75"/>
      <c r="S56" s="75"/>
      <c r="T56" s="75"/>
    </row>
    <row r="57" s="27" customFormat="1" spans="1:20">
      <c r="A57" s="41"/>
      <c r="B57" s="39" t="s">
        <v>114</v>
      </c>
      <c r="C57" s="39" t="s">
        <v>115</v>
      </c>
      <c r="D57" s="39">
        <v>1</v>
      </c>
      <c r="E57" s="39" t="s">
        <v>105</v>
      </c>
      <c r="F57" s="39">
        <v>1</v>
      </c>
      <c r="G57" s="39" t="s">
        <v>25</v>
      </c>
      <c r="H57" s="54">
        <v>60</v>
      </c>
      <c r="I57" s="62">
        <f t="shared" si="4"/>
        <v>60</v>
      </c>
      <c r="J57" s="60" t="s">
        <v>116</v>
      </c>
      <c r="K57" s="61"/>
      <c r="L57" s="61"/>
      <c r="M57" s="61"/>
      <c r="N57" s="75"/>
      <c r="O57" s="75"/>
      <c r="P57" s="75"/>
      <c r="Q57" s="75"/>
      <c r="R57" s="75"/>
      <c r="S57" s="75"/>
      <c r="T57" s="75"/>
    </row>
    <row r="58" s="27" customFormat="1" spans="1:20">
      <c r="A58" s="41"/>
      <c r="B58" s="39"/>
      <c r="C58" s="39" t="s">
        <v>117</v>
      </c>
      <c r="D58" s="39">
        <v>1</v>
      </c>
      <c r="E58" s="39" t="s">
        <v>105</v>
      </c>
      <c r="F58" s="39">
        <v>1</v>
      </c>
      <c r="G58" s="39" t="s">
        <v>25</v>
      </c>
      <c r="H58" s="54">
        <v>30</v>
      </c>
      <c r="I58" s="62">
        <f t="shared" si="4"/>
        <v>30</v>
      </c>
      <c r="J58" s="60" t="s">
        <v>118</v>
      </c>
      <c r="K58" s="61"/>
      <c r="L58" s="61"/>
      <c r="M58" s="61"/>
      <c r="N58" s="75"/>
      <c r="O58" s="75"/>
      <c r="P58" s="75"/>
      <c r="Q58" s="75"/>
      <c r="R58" s="75"/>
      <c r="S58" s="75"/>
      <c r="T58" s="75"/>
    </row>
    <row r="59" s="27" customFormat="1" spans="1:20">
      <c r="A59" s="41"/>
      <c r="B59" s="39"/>
      <c r="C59" s="39" t="s">
        <v>119</v>
      </c>
      <c r="D59" s="39">
        <v>1</v>
      </c>
      <c r="E59" s="39" t="s">
        <v>105</v>
      </c>
      <c r="F59" s="39">
        <v>1</v>
      </c>
      <c r="G59" s="39" t="s">
        <v>25</v>
      </c>
      <c r="H59" s="54">
        <v>50</v>
      </c>
      <c r="I59" s="62">
        <f t="shared" si="4"/>
        <v>50</v>
      </c>
      <c r="J59" s="60" t="s">
        <v>120</v>
      </c>
      <c r="K59" s="61"/>
      <c r="L59" s="61"/>
      <c r="M59" s="61"/>
      <c r="N59" s="75"/>
      <c r="O59" s="75"/>
      <c r="P59" s="75"/>
      <c r="Q59" s="75"/>
      <c r="R59" s="75"/>
      <c r="S59" s="75"/>
      <c r="T59" s="75"/>
    </row>
    <row r="60" s="27" customFormat="1" spans="1:20">
      <c r="A60" s="41"/>
      <c r="B60" s="39"/>
      <c r="C60" s="39" t="s">
        <v>121</v>
      </c>
      <c r="D60" s="39">
        <v>1</v>
      </c>
      <c r="E60" s="39" t="s">
        <v>105</v>
      </c>
      <c r="F60" s="39">
        <v>1</v>
      </c>
      <c r="G60" s="39" t="s">
        <v>25</v>
      </c>
      <c r="H60" s="54">
        <v>300</v>
      </c>
      <c r="I60" s="62">
        <f t="shared" si="4"/>
        <v>300</v>
      </c>
      <c r="J60" s="60" t="s">
        <v>122</v>
      </c>
      <c r="K60" s="61"/>
      <c r="L60" s="61"/>
      <c r="M60" s="61"/>
      <c r="N60" s="75"/>
      <c r="O60" s="75"/>
      <c r="P60" s="75"/>
      <c r="Q60" s="75"/>
      <c r="R60" s="75"/>
      <c r="S60" s="75"/>
      <c r="T60" s="75"/>
    </row>
    <row r="61" s="27" customFormat="1" spans="1:20">
      <c r="A61" s="41"/>
      <c r="B61" s="39"/>
      <c r="C61" s="39" t="s">
        <v>123</v>
      </c>
      <c r="D61" s="39">
        <v>13</v>
      </c>
      <c r="E61" s="39" t="s">
        <v>105</v>
      </c>
      <c r="F61" s="39">
        <v>1</v>
      </c>
      <c r="G61" s="39" t="s">
        <v>25</v>
      </c>
      <c r="H61" s="54">
        <v>35</v>
      </c>
      <c r="I61" s="62">
        <f t="shared" si="4"/>
        <v>455</v>
      </c>
      <c r="J61" s="60" t="s">
        <v>124</v>
      </c>
      <c r="K61" s="61"/>
      <c r="L61" s="61"/>
      <c r="M61" s="61"/>
      <c r="N61" s="75"/>
      <c r="O61" s="75"/>
      <c r="P61" s="75"/>
      <c r="Q61" s="75"/>
      <c r="R61" s="75"/>
      <c r="S61" s="75"/>
      <c r="T61" s="75"/>
    </row>
    <row r="62" s="27" customFormat="1" spans="1:20">
      <c r="A62" s="41"/>
      <c r="B62" s="39"/>
      <c r="C62" s="39" t="s">
        <v>125</v>
      </c>
      <c r="D62" s="39">
        <v>6</v>
      </c>
      <c r="E62" s="39" t="s">
        <v>105</v>
      </c>
      <c r="F62" s="39">
        <v>1</v>
      </c>
      <c r="G62" s="39" t="s">
        <v>25</v>
      </c>
      <c r="H62" s="54">
        <v>15</v>
      </c>
      <c r="I62" s="62">
        <f t="shared" si="4"/>
        <v>90</v>
      </c>
      <c r="J62" s="60"/>
      <c r="K62" s="61"/>
      <c r="L62" s="61"/>
      <c r="M62" s="61"/>
      <c r="N62" s="75"/>
      <c r="O62" s="75"/>
      <c r="P62" s="75"/>
      <c r="Q62" s="75"/>
      <c r="R62" s="75"/>
      <c r="S62" s="75"/>
      <c r="T62" s="75"/>
    </row>
    <row r="63" s="27" customFormat="1" spans="1:20">
      <c r="A63" s="41"/>
      <c r="B63" s="39"/>
      <c r="C63" s="39" t="s">
        <v>126</v>
      </c>
      <c r="D63" s="39">
        <v>15</v>
      </c>
      <c r="E63" s="39" t="s">
        <v>105</v>
      </c>
      <c r="F63" s="39">
        <v>1</v>
      </c>
      <c r="G63" s="39" t="s">
        <v>25</v>
      </c>
      <c r="H63" s="54">
        <v>35</v>
      </c>
      <c r="I63" s="62">
        <f t="shared" si="4"/>
        <v>525</v>
      </c>
      <c r="J63" s="60" t="s">
        <v>127</v>
      </c>
      <c r="K63" s="61"/>
      <c r="L63" s="61"/>
      <c r="M63" s="61"/>
      <c r="N63" s="75"/>
      <c r="O63" s="75"/>
      <c r="P63" s="75"/>
      <c r="Q63" s="75"/>
      <c r="R63" s="75"/>
      <c r="S63" s="75"/>
      <c r="T63" s="75"/>
    </row>
    <row r="64" s="27" customFormat="1" spans="1:20">
      <c r="A64" s="41"/>
      <c r="B64" s="39"/>
      <c r="C64" s="39" t="s">
        <v>128</v>
      </c>
      <c r="D64" s="39">
        <v>1</v>
      </c>
      <c r="E64" s="39" t="s">
        <v>105</v>
      </c>
      <c r="F64" s="39">
        <v>1</v>
      </c>
      <c r="G64" s="39" t="s">
        <v>25</v>
      </c>
      <c r="H64" s="54">
        <v>160</v>
      </c>
      <c r="I64" s="62">
        <f t="shared" si="4"/>
        <v>160</v>
      </c>
      <c r="J64" s="60" t="s">
        <v>129</v>
      </c>
      <c r="K64" s="61"/>
      <c r="L64" s="61"/>
      <c r="M64" s="61"/>
      <c r="N64" s="75"/>
      <c r="O64" s="75"/>
      <c r="P64" s="75"/>
      <c r="Q64" s="75"/>
      <c r="R64" s="75"/>
      <c r="S64" s="75"/>
      <c r="T64" s="75"/>
    </row>
    <row r="65" s="27" customFormat="1" spans="1:20">
      <c r="A65" s="41"/>
      <c r="B65" s="39"/>
      <c r="C65" s="39" t="s">
        <v>130</v>
      </c>
      <c r="D65" s="39">
        <v>2</v>
      </c>
      <c r="E65" s="39" t="s">
        <v>105</v>
      </c>
      <c r="F65" s="39">
        <v>1</v>
      </c>
      <c r="G65" s="39" t="s">
        <v>25</v>
      </c>
      <c r="H65" s="54">
        <v>20</v>
      </c>
      <c r="I65" s="62">
        <f t="shared" si="4"/>
        <v>40</v>
      </c>
      <c r="J65" s="60" t="s">
        <v>131</v>
      </c>
      <c r="K65" s="61"/>
      <c r="L65" s="61"/>
      <c r="M65" s="61"/>
      <c r="N65" s="75"/>
      <c r="O65" s="75"/>
      <c r="P65" s="75"/>
      <c r="Q65" s="75"/>
      <c r="R65" s="75"/>
      <c r="S65" s="75"/>
      <c r="T65" s="75"/>
    </row>
    <row r="66" s="27" customFormat="1" spans="1:20">
      <c r="A66" s="41"/>
      <c r="B66" s="39"/>
      <c r="C66" s="39" t="s">
        <v>132</v>
      </c>
      <c r="D66" s="39">
        <v>1</v>
      </c>
      <c r="E66" s="39" t="s">
        <v>105</v>
      </c>
      <c r="F66" s="39">
        <v>1</v>
      </c>
      <c r="G66" s="39" t="s">
        <v>25</v>
      </c>
      <c r="H66" s="54">
        <v>150</v>
      </c>
      <c r="I66" s="62">
        <f t="shared" si="4"/>
        <v>150</v>
      </c>
      <c r="J66" s="60" t="s">
        <v>133</v>
      </c>
      <c r="K66" s="61"/>
      <c r="L66" s="61"/>
      <c r="M66" s="61"/>
      <c r="N66" s="75"/>
      <c r="O66" s="75"/>
      <c r="P66" s="75"/>
      <c r="Q66" s="75"/>
      <c r="R66" s="75"/>
      <c r="S66" s="75"/>
      <c r="T66" s="75"/>
    </row>
    <row r="67" s="27" customFormat="1" ht="19" customHeight="1" spans="1:20">
      <c r="A67" s="41"/>
      <c r="B67" s="39"/>
      <c r="C67" s="39" t="s">
        <v>134</v>
      </c>
      <c r="D67" s="39">
        <v>1</v>
      </c>
      <c r="E67" s="39" t="s">
        <v>105</v>
      </c>
      <c r="F67" s="39">
        <v>1</v>
      </c>
      <c r="G67" s="39" t="s">
        <v>30</v>
      </c>
      <c r="H67" s="54">
        <v>150</v>
      </c>
      <c r="I67" s="62">
        <f t="shared" si="4"/>
        <v>150</v>
      </c>
      <c r="J67" s="60" t="s">
        <v>135</v>
      </c>
      <c r="K67" s="61"/>
      <c r="L67" s="61"/>
      <c r="M67" s="61"/>
      <c r="N67" s="75"/>
      <c r="O67" s="75"/>
      <c r="P67" s="75"/>
      <c r="Q67" s="75"/>
      <c r="R67" s="75"/>
      <c r="S67" s="75"/>
      <c r="T67" s="75"/>
    </row>
    <row r="68" s="27" customFormat="1" ht="19" customHeight="1" spans="1:20">
      <c r="A68" s="41"/>
      <c r="B68" s="39"/>
      <c r="C68" s="39" t="s">
        <v>136</v>
      </c>
      <c r="D68" s="39">
        <v>10</v>
      </c>
      <c r="E68" s="39" t="s">
        <v>137</v>
      </c>
      <c r="F68" s="39">
        <v>1</v>
      </c>
      <c r="G68" s="39" t="s">
        <v>30</v>
      </c>
      <c r="H68" s="54">
        <v>8</v>
      </c>
      <c r="I68" s="62">
        <f t="shared" si="4"/>
        <v>80</v>
      </c>
      <c r="J68" s="60" t="s">
        <v>138</v>
      </c>
      <c r="K68" s="61"/>
      <c r="L68" s="61"/>
      <c r="M68" s="61"/>
      <c r="N68" s="75"/>
      <c r="O68" s="75"/>
      <c r="P68" s="75"/>
      <c r="Q68" s="75"/>
      <c r="R68" s="75"/>
      <c r="S68" s="75"/>
      <c r="T68" s="75"/>
    </row>
    <row r="69" s="27" customFormat="1" spans="1:20">
      <c r="A69" s="41"/>
      <c r="B69" s="39"/>
      <c r="C69" s="39" t="s">
        <v>139</v>
      </c>
      <c r="D69" s="39">
        <v>1</v>
      </c>
      <c r="E69" s="39" t="s">
        <v>105</v>
      </c>
      <c r="F69" s="39">
        <v>1</v>
      </c>
      <c r="G69" s="39" t="s">
        <v>30</v>
      </c>
      <c r="H69" s="54">
        <v>350</v>
      </c>
      <c r="I69" s="62">
        <f t="shared" si="4"/>
        <v>350</v>
      </c>
      <c r="J69" s="60" t="s">
        <v>140</v>
      </c>
      <c r="K69" s="61"/>
      <c r="L69" s="61"/>
      <c r="M69" s="61"/>
      <c r="N69" s="75"/>
      <c r="O69" s="75"/>
      <c r="P69" s="75"/>
      <c r="Q69" s="75"/>
      <c r="R69" s="75"/>
      <c r="S69" s="75"/>
      <c r="T69" s="75"/>
    </row>
    <row r="70" s="27" customFormat="1" spans="1:20">
      <c r="A70" s="41"/>
      <c r="B70" s="39"/>
      <c r="C70" s="39" t="s">
        <v>141</v>
      </c>
      <c r="D70" s="39">
        <v>1</v>
      </c>
      <c r="E70" s="39" t="s">
        <v>105</v>
      </c>
      <c r="F70" s="39">
        <v>1</v>
      </c>
      <c r="G70" s="39" t="s">
        <v>25</v>
      </c>
      <c r="H70" s="54">
        <v>1000</v>
      </c>
      <c r="I70" s="62">
        <f t="shared" si="4"/>
        <v>1000</v>
      </c>
      <c r="J70" s="60"/>
      <c r="K70" s="61"/>
      <c r="L70" s="61"/>
      <c r="M70" s="61"/>
      <c r="N70" s="75"/>
      <c r="O70" s="75"/>
      <c r="P70" s="75"/>
      <c r="Q70" s="75"/>
      <c r="R70" s="75"/>
      <c r="S70" s="75"/>
      <c r="T70" s="75"/>
    </row>
    <row r="71" s="27" customFormat="1" spans="1:20">
      <c r="A71" s="41"/>
      <c r="B71" s="39" t="s">
        <v>142</v>
      </c>
      <c r="C71" s="39" t="s">
        <v>143</v>
      </c>
      <c r="D71" s="39">
        <v>1</v>
      </c>
      <c r="E71" s="39" t="s">
        <v>105</v>
      </c>
      <c r="F71" s="39">
        <v>1</v>
      </c>
      <c r="G71" s="39" t="s">
        <v>25</v>
      </c>
      <c r="H71" s="88">
        <v>800</v>
      </c>
      <c r="I71" s="62">
        <f t="shared" si="4"/>
        <v>800</v>
      </c>
      <c r="J71" s="60" t="s">
        <v>144</v>
      </c>
      <c r="K71" s="61"/>
      <c r="L71" s="61"/>
      <c r="M71" s="61"/>
      <c r="N71" s="75"/>
      <c r="O71" s="75"/>
      <c r="P71" s="75"/>
      <c r="Q71" s="75"/>
      <c r="R71" s="75"/>
      <c r="S71" s="75"/>
      <c r="T71" s="75"/>
    </row>
    <row r="72" s="27" customFormat="1" spans="1:20">
      <c r="A72" s="41"/>
      <c r="B72" s="39" t="s">
        <v>145</v>
      </c>
      <c r="C72" s="39" t="s">
        <v>146</v>
      </c>
      <c r="D72" s="39">
        <v>25</v>
      </c>
      <c r="E72" s="39" t="s">
        <v>111</v>
      </c>
      <c r="F72" s="39">
        <v>1</v>
      </c>
      <c r="G72" s="39" t="s">
        <v>25</v>
      </c>
      <c r="H72" s="88">
        <v>23.55</v>
      </c>
      <c r="I72" s="62">
        <f t="shared" si="4"/>
        <v>588.75</v>
      </c>
      <c r="J72" s="60" t="s">
        <v>147</v>
      </c>
      <c r="K72" s="61"/>
      <c r="L72" s="61"/>
      <c r="M72" s="61"/>
      <c r="N72" s="75"/>
      <c r="O72" s="75"/>
      <c r="P72" s="75"/>
      <c r="Q72" s="75"/>
      <c r="R72" s="75"/>
      <c r="S72" s="75"/>
      <c r="T72" s="75"/>
    </row>
    <row r="73" s="27" customFormat="1" spans="1:20">
      <c r="A73" s="41"/>
      <c r="B73" s="39" t="s">
        <v>148</v>
      </c>
      <c r="C73" s="39" t="s">
        <v>149</v>
      </c>
      <c r="D73" s="39">
        <v>3</v>
      </c>
      <c r="E73" s="39" t="s">
        <v>150</v>
      </c>
      <c r="F73" s="39">
        <v>1</v>
      </c>
      <c r="G73" s="39" t="s">
        <v>25</v>
      </c>
      <c r="H73" s="88">
        <v>9.5666</v>
      </c>
      <c r="I73" s="90">
        <f t="shared" si="4"/>
        <v>28.6998</v>
      </c>
      <c r="J73" s="60" t="s">
        <v>151</v>
      </c>
      <c r="K73" s="61"/>
      <c r="L73" s="61"/>
      <c r="M73" s="61"/>
      <c r="N73" s="75"/>
      <c r="O73" s="75"/>
      <c r="P73" s="75"/>
      <c r="Q73" s="75"/>
      <c r="R73" s="75"/>
      <c r="S73" s="75"/>
      <c r="T73" s="75"/>
    </row>
    <row r="74" s="27" customFormat="1" spans="1:20">
      <c r="A74" s="41"/>
      <c r="B74" s="40" t="s">
        <v>152</v>
      </c>
      <c r="C74" s="39" t="s">
        <v>153</v>
      </c>
      <c r="D74" s="39">
        <v>2</v>
      </c>
      <c r="E74" s="39" t="s">
        <v>154</v>
      </c>
      <c r="F74" s="39">
        <v>1</v>
      </c>
      <c r="G74" s="39" t="s">
        <v>25</v>
      </c>
      <c r="H74" s="88">
        <v>14.745</v>
      </c>
      <c r="I74" s="90">
        <f t="shared" si="4"/>
        <v>29.49</v>
      </c>
      <c r="J74" s="60" t="s">
        <v>155</v>
      </c>
      <c r="K74" s="61"/>
      <c r="L74" s="61"/>
      <c r="M74" s="61"/>
      <c r="N74" s="75"/>
      <c r="O74" s="75"/>
      <c r="P74" s="75"/>
      <c r="Q74" s="75"/>
      <c r="R74" s="75"/>
      <c r="S74" s="75"/>
      <c r="T74" s="75"/>
    </row>
    <row r="75" s="27" customFormat="1" spans="1:20">
      <c r="A75" s="41"/>
      <c r="B75" s="40"/>
      <c r="C75" s="39" t="s">
        <v>156</v>
      </c>
      <c r="D75" s="39">
        <v>1</v>
      </c>
      <c r="E75" s="39" t="s">
        <v>112</v>
      </c>
      <c r="F75" s="39">
        <v>1</v>
      </c>
      <c r="G75" s="39" t="s">
        <v>25</v>
      </c>
      <c r="H75" s="88">
        <v>6.21</v>
      </c>
      <c r="I75" s="90">
        <f t="shared" si="4"/>
        <v>6.21</v>
      </c>
      <c r="J75" s="60" t="s">
        <v>157</v>
      </c>
      <c r="K75" s="61"/>
      <c r="L75" s="61"/>
      <c r="M75" s="61"/>
      <c r="N75" s="75"/>
      <c r="O75" s="75"/>
      <c r="P75" s="75"/>
      <c r="Q75" s="75"/>
      <c r="R75" s="75"/>
      <c r="S75" s="75"/>
      <c r="T75" s="75"/>
    </row>
    <row r="76" s="27" customFormat="1" spans="1:20">
      <c r="A76" s="41"/>
      <c r="B76" s="40" t="s">
        <v>158</v>
      </c>
      <c r="C76" s="39" t="s">
        <v>159</v>
      </c>
      <c r="D76" s="39">
        <v>1</v>
      </c>
      <c r="E76" s="39" t="s">
        <v>160</v>
      </c>
      <c r="F76" s="39">
        <v>1</v>
      </c>
      <c r="G76" s="39" t="s">
        <v>25</v>
      </c>
      <c r="H76" s="88">
        <v>29.68</v>
      </c>
      <c r="I76" s="62">
        <f t="shared" si="4"/>
        <v>29.68</v>
      </c>
      <c r="J76" s="60" t="s">
        <v>161</v>
      </c>
      <c r="K76" s="61"/>
      <c r="L76" s="61"/>
      <c r="M76" s="61"/>
      <c r="N76" s="75"/>
      <c r="O76" s="75"/>
      <c r="P76" s="75"/>
      <c r="Q76" s="75"/>
      <c r="R76" s="75"/>
      <c r="S76" s="75"/>
      <c r="T76" s="75"/>
    </row>
    <row r="77" s="27" customFormat="1" spans="1:20">
      <c r="A77" s="41"/>
      <c r="B77" s="40" t="s">
        <v>162</v>
      </c>
      <c r="C77" s="39" t="s">
        <v>163</v>
      </c>
      <c r="D77" s="39">
        <v>2</v>
      </c>
      <c r="E77" s="39" t="s">
        <v>111</v>
      </c>
      <c r="F77" s="39">
        <v>1</v>
      </c>
      <c r="G77" s="39" t="s">
        <v>25</v>
      </c>
      <c r="H77" s="88">
        <v>20</v>
      </c>
      <c r="I77" s="62">
        <f t="shared" si="4"/>
        <v>40</v>
      </c>
      <c r="J77" s="60" t="s">
        <v>164</v>
      </c>
      <c r="K77" s="61"/>
      <c r="L77" s="61"/>
      <c r="M77" s="61"/>
      <c r="N77" s="75"/>
      <c r="O77" s="75"/>
      <c r="P77" s="75"/>
      <c r="Q77" s="75"/>
      <c r="R77" s="75"/>
      <c r="S77" s="75"/>
      <c r="T77" s="75"/>
    </row>
    <row r="78" s="27" customFormat="1" spans="1:20">
      <c r="A78" s="41"/>
      <c r="B78" s="40" t="s">
        <v>165</v>
      </c>
      <c r="C78" s="39" t="s">
        <v>166</v>
      </c>
      <c r="D78" s="39">
        <v>2</v>
      </c>
      <c r="E78" s="39" t="s">
        <v>167</v>
      </c>
      <c r="F78" s="39">
        <v>1</v>
      </c>
      <c r="G78" s="39" t="s">
        <v>25</v>
      </c>
      <c r="H78" s="88">
        <v>3.69</v>
      </c>
      <c r="I78" s="62">
        <f t="shared" si="4"/>
        <v>7.38</v>
      </c>
      <c r="J78" s="60" t="s">
        <v>164</v>
      </c>
      <c r="K78" s="61"/>
      <c r="L78" s="61"/>
      <c r="M78" s="61"/>
      <c r="N78" s="75"/>
      <c r="O78" s="75"/>
      <c r="P78" s="75"/>
      <c r="Q78" s="75"/>
      <c r="R78" s="75"/>
      <c r="S78" s="75"/>
      <c r="T78" s="75"/>
    </row>
    <row r="79" s="27" customFormat="1" spans="1:20">
      <c r="A79" s="41"/>
      <c r="B79" s="40" t="s">
        <v>168</v>
      </c>
      <c r="C79" s="39" t="s">
        <v>169</v>
      </c>
      <c r="D79" s="39">
        <v>6</v>
      </c>
      <c r="E79" s="39" t="s">
        <v>170</v>
      </c>
      <c r="F79" s="39">
        <v>1</v>
      </c>
      <c r="G79" s="39" t="s">
        <v>25</v>
      </c>
      <c r="H79" s="88">
        <v>5.7866</v>
      </c>
      <c r="I79" s="90">
        <f t="shared" si="4"/>
        <v>34.7196</v>
      </c>
      <c r="J79" s="60" t="s">
        <v>171</v>
      </c>
      <c r="K79" s="61"/>
      <c r="L79" s="61"/>
      <c r="M79" s="61"/>
      <c r="N79" s="75"/>
      <c r="O79" s="75"/>
      <c r="P79" s="75"/>
      <c r="Q79" s="75"/>
      <c r="R79" s="75"/>
      <c r="S79" s="75"/>
      <c r="T79" s="75"/>
    </row>
    <row r="80" s="27" customFormat="1" ht="19" customHeight="1" spans="1:20">
      <c r="A80" s="41"/>
      <c r="B80" s="40" t="s">
        <v>172</v>
      </c>
      <c r="C80" s="39" t="s">
        <v>173</v>
      </c>
      <c r="D80" s="39">
        <v>1</v>
      </c>
      <c r="E80" s="39" t="s">
        <v>105</v>
      </c>
      <c r="F80" s="39">
        <v>1</v>
      </c>
      <c r="G80" s="39" t="s">
        <v>30</v>
      </c>
      <c r="H80" s="88">
        <v>14.9</v>
      </c>
      <c r="I80" s="62">
        <f t="shared" si="4"/>
        <v>14.9</v>
      </c>
      <c r="J80" s="60" t="s">
        <v>174</v>
      </c>
      <c r="K80" s="61"/>
      <c r="L80" s="61"/>
      <c r="M80" s="61"/>
      <c r="N80" s="75"/>
      <c r="O80" s="75"/>
      <c r="P80" s="75"/>
      <c r="Q80" s="75"/>
      <c r="R80" s="75"/>
      <c r="S80" s="75"/>
      <c r="T80" s="75"/>
    </row>
    <row r="81" s="27" customFormat="1" ht="19" customHeight="1" spans="1:20">
      <c r="A81" s="41"/>
      <c r="B81" s="40" t="s">
        <v>175</v>
      </c>
      <c r="C81" s="39" t="s">
        <v>175</v>
      </c>
      <c r="D81" s="39">
        <v>1</v>
      </c>
      <c r="E81" s="39" t="s">
        <v>105</v>
      </c>
      <c r="F81" s="39">
        <v>1</v>
      </c>
      <c r="G81" s="39" t="s">
        <v>30</v>
      </c>
      <c r="H81" s="88">
        <v>203.6</v>
      </c>
      <c r="I81" s="62">
        <f t="shared" si="4"/>
        <v>203.6</v>
      </c>
      <c r="J81" s="60" t="s">
        <v>176</v>
      </c>
      <c r="K81" s="61"/>
      <c r="L81" s="61"/>
      <c r="M81" s="61"/>
      <c r="N81" s="75"/>
      <c r="O81" s="75"/>
      <c r="P81" s="75"/>
      <c r="Q81" s="75"/>
      <c r="R81" s="75"/>
      <c r="S81" s="75"/>
      <c r="T81" s="75"/>
    </row>
    <row r="82" s="27" customFormat="1" ht="19" customHeight="1" spans="1:20">
      <c r="A82" s="41"/>
      <c r="B82" s="40" t="s">
        <v>177</v>
      </c>
      <c r="C82" s="39" t="s">
        <v>177</v>
      </c>
      <c r="D82" s="39">
        <v>10</v>
      </c>
      <c r="E82" s="39" t="s">
        <v>111</v>
      </c>
      <c r="F82" s="39">
        <v>1</v>
      </c>
      <c r="G82" s="39" t="s">
        <v>30</v>
      </c>
      <c r="H82" s="88">
        <v>15</v>
      </c>
      <c r="I82" s="62">
        <f t="shared" si="4"/>
        <v>150</v>
      </c>
      <c r="J82" s="60" t="s">
        <v>178</v>
      </c>
      <c r="K82" s="61"/>
      <c r="L82" s="61"/>
      <c r="M82" s="61"/>
      <c r="N82" s="75"/>
      <c r="O82" s="75"/>
      <c r="P82" s="75"/>
      <c r="Q82" s="75"/>
      <c r="R82" s="75"/>
      <c r="S82" s="75"/>
      <c r="T82" s="75"/>
    </row>
    <row r="83" s="27" customFormat="1" spans="1:20">
      <c r="A83" s="41"/>
      <c r="B83" s="40" t="s">
        <v>179</v>
      </c>
      <c r="C83" s="39" t="s">
        <v>180</v>
      </c>
      <c r="D83" s="39">
        <v>2</v>
      </c>
      <c r="E83" s="39" t="s">
        <v>181</v>
      </c>
      <c r="F83" s="39">
        <v>1</v>
      </c>
      <c r="G83" s="39" t="s">
        <v>25</v>
      </c>
      <c r="H83" s="88">
        <v>11.3</v>
      </c>
      <c r="I83" s="62">
        <f t="shared" si="4"/>
        <v>22.6</v>
      </c>
      <c r="J83" s="60" t="s">
        <v>182</v>
      </c>
      <c r="K83" s="61"/>
      <c r="L83" s="61"/>
      <c r="M83" s="61"/>
      <c r="N83" s="75"/>
      <c r="O83" s="75"/>
      <c r="P83" s="75"/>
      <c r="Q83" s="75"/>
      <c r="R83" s="75"/>
      <c r="S83" s="75"/>
      <c r="T83" s="75"/>
    </row>
    <row r="84" s="27" customFormat="1" spans="1:20">
      <c r="A84" s="41"/>
      <c r="B84" s="42"/>
      <c r="C84" s="39" t="s">
        <v>183</v>
      </c>
      <c r="D84" s="39">
        <v>1</v>
      </c>
      <c r="E84" s="39" t="s">
        <v>184</v>
      </c>
      <c r="F84" s="39">
        <v>1</v>
      </c>
      <c r="G84" s="39" t="s">
        <v>25</v>
      </c>
      <c r="H84" s="88">
        <v>17.68</v>
      </c>
      <c r="I84" s="62">
        <f t="shared" si="4"/>
        <v>17.68</v>
      </c>
      <c r="J84" s="60" t="s">
        <v>185</v>
      </c>
      <c r="K84" s="61"/>
      <c r="L84" s="61"/>
      <c r="M84" s="61"/>
      <c r="N84" s="75"/>
      <c r="O84" s="75"/>
      <c r="P84" s="75"/>
      <c r="Q84" s="75"/>
      <c r="R84" s="75"/>
      <c r="S84" s="75"/>
      <c r="T84" s="75"/>
    </row>
    <row r="85" s="27" customFormat="1" spans="1:20">
      <c r="A85" s="41"/>
      <c r="B85" s="42"/>
      <c r="C85" s="39" t="s">
        <v>186</v>
      </c>
      <c r="D85" s="39">
        <v>1</v>
      </c>
      <c r="E85" s="39" t="s">
        <v>184</v>
      </c>
      <c r="F85" s="39">
        <v>1</v>
      </c>
      <c r="G85" s="39" t="s">
        <v>25</v>
      </c>
      <c r="H85" s="88">
        <v>26.22</v>
      </c>
      <c r="I85" s="62">
        <f t="shared" si="4"/>
        <v>26.22</v>
      </c>
      <c r="J85" s="60" t="s">
        <v>187</v>
      </c>
      <c r="K85" s="61"/>
      <c r="L85" s="61"/>
      <c r="M85" s="61"/>
      <c r="N85" s="75"/>
      <c r="O85" s="75"/>
      <c r="P85" s="75"/>
      <c r="Q85" s="75"/>
      <c r="R85" s="75"/>
      <c r="S85" s="75"/>
      <c r="T85" s="75"/>
    </row>
    <row r="86" s="27" customFormat="1" ht="20" customHeight="1" spans="1:20">
      <c r="A86" s="41"/>
      <c r="B86" s="42"/>
      <c r="C86" s="39" t="s">
        <v>188</v>
      </c>
      <c r="D86" s="39">
        <v>1</v>
      </c>
      <c r="E86" s="39" t="s">
        <v>184</v>
      </c>
      <c r="F86" s="39">
        <v>1</v>
      </c>
      <c r="G86" s="39" t="s">
        <v>25</v>
      </c>
      <c r="H86" s="88">
        <v>28.15</v>
      </c>
      <c r="I86" s="62">
        <f t="shared" si="4"/>
        <v>28.15</v>
      </c>
      <c r="J86" s="60" t="s">
        <v>189</v>
      </c>
      <c r="K86" s="61"/>
      <c r="L86" s="61"/>
      <c r="M86" s="61"/>
      <c r="N86" s="75"/>
      <c r="O86" s="75"/>
      <c r="P86" s="75"/>
      <c r="Q86" s="75"/>
      <c r="R86" s="75"/>
      <c r="S86" s="75"/>
      <c r="T86" s="75"/>
    </row>
    <row r="87" s="27" customFormat="1" ht="19" customHeight="1" spans="1:20">
      <c r="A87" s="41"/>
      <c r="B87" s="42"/>
      <c r="C87" s="39"/>
      <c r="D87" s="39">
        <v>1</v>
      </c>
      <c r="E87" s="39" t="s">
        <v>184</v>
      </c>
      <c r="F87" s="39">
        <v>1</v>
      </c>
      <c r="G87" s="39" t="s">
        <v>30</v>
      </c>
      <c r="H87" s="88">
        <v>42.8</v>
      </c>
      <c r="I87" s="62">
        <f t="shared" si="4"/>
        <v>42.8</v>
      </c>
      <c r="J87" s="60" t="s">
        <v>189</v>
      </c>
      <c r="K87" s="61"/>
      <c r="L87" s="61"/>
      <c r="M87" s="61"/>
      <c r="N87" s="75"/>
      <c r="O87" s="75"/>
      <c r="P87" s="75"/>
      <c r="Q87" s="75"/>
      <c r="R87" s="75"/>
      <c r="S87" s="75"/>
      <c r="T87" s="75"/>
    </row>
    <row r="88" s="27" customFormat="1" ht="28" spans="1:20">
      <c r="A88" s="41"/>
      <c r="B88" s="42"/>
      <c r="C88" s="39" t="s">
        <v>190</v>
      </c>
      <c r="D88" s="39">
        <v>15</v>
      </c>
      <c r="E88" s="39" t="s">
        <v>160</v>
      </c>
      <c r="F88" s="39">
        <v>1</v>
      </c>
      <c r="G88" s="39" t="s">
        <v>25</v>
      </c>
      <c r="H88" s="88">
        <v>16.787333</v>
      </c>
      <c r="I88" s="62">
        <f t="shared" si="4"/>
        <v>251.809995</v>
      </c>
      <c r="J88" s="60" t="s">
        <v>191</v>
      </c>
      <c r="K88" s="61"/>
      <c r="L88" s="61"/>
      <c r="M88" s="61"/>
      <c r="N88" s="75"/>
      <c r="O88" s="75"/>
      <c r="P88" s="75"/>
      <c r="Q88" s="75"/>
      <c r="R88" s="75"/>
      <c r="S88" s="75"/>
      <c r="T88" s="75"/>
    </row>
    <row r="89" s="27" customFormat="1" spans="1:20">
      <c r="A89" s="41"/>
      <c r="B89" s="42"/>
      <c r="C89" s="39" t="s">
        <v>192</v>
      </c>
      <c r="D89" s="39">
        <v>1</v>
      </c>
      <c r="E89" s="39" t="s">
        <v>150</v>
      </c>
      <c r="F89" s="39">
        <v>1</v>
      </c>
      <c r="G89" s="39" t="s">
        <v>25</v>
      </c>
      <c r="H89" s="88">
        <v>9.34</v>
      </c>
      <c r="I89" s="62">
        <f t="shared" si="4"/>
        <v>9.34</v>
      </c>
      <c r="J89" s="60" t="s">
        <v>193</v>
      </c>
      <c r="K89" s="61"/>
      <c r="L89" s="61"/>
      <c r="M89" s="61"/>
      <c r="N89" s="75"/>
      <c r="O89" s="75"/>
      <c r="P89" s="75"/>
      <c r="Q89" s="75"/>
      <c r="R89" s="75"/>
      <c r="S89" s="75"/>
      <c r="T89" s="75"/>
    </row>
    <row r="90" s="27" customFormat="1" spans="1:20">
      <c r="A90" s="41"/>
      <c r="B90" s="42"/>
      <c r="C90" s="39" t="s">
        <v>194</v>
      </c>
      <c r="D90" s="39">
        <v>2</v>
      </c>
      <c r="E90" s="39" t="s">
        <v>181</v>
      </c>
      <c r="F90" s="39">
        <v>1</v>
      </c>
      <c r="G90" s="39" t="s">
        <v>25</v>
      </c>
      <c r="H90" s="88">
        <v>21.8</v>
      </c>
      <c r="I90" s="62">
        <f t="shared" si="4"/>
        <v>43.6</v>
      </c>
      <c r="J90" s="60" t="s">
        <v>195</v>
      </c>
      <c r="K90" s="61"/>
      <c r="L90" s="61"/>
      <c r="M90" s="61"/>
      <c r="N90" s="75"/>
      <c r="O90" s="75"/>
      <c r="P90" s="75"/>
      <c r="Q90" s="75"/>
      <c r="R90" s="75"/>
      <c r="S90" s="75"/>
      <c r="T90" s="75"/>
    </row>
    <row r="91" s="27" customFormat="1" spans="1:20">
      <c r="A91" s="41"/>
      <c r="B91" s="42"/>
      <c r="C91" s="39" t="s">
        <v>196</v>
      </c>
      <c r="D91" s="39">
        <v>1</v>
      </c>
      <c r="E91" s="39" t="s">
        <v>181</v>
      </c>
      <c r="F91" s="39">
        <v>1</v>
      </c>
      <c r="G91" s="39" t="s">
        <v>25</v>
      </c>
      <c r="H91" s="88">
        <v>16.85</v>
      </c>
      <c r="I91" s="62">
        <f t="shared" si="4"/>
        <v>16.85</v>
      </c>
      <c r="J91" s="60" t="s">
        <v>197</v>
      </c>
      <c r="K91" s="61"/>
      <c r="L91" s="61"/>
      <c r="M91" s="61"/>
      <c r="N91" s="75"/>
      <c r="O91" s="75"/>
      <c r="P91" s="75"/>
      <c r="Q91" s="75"/>
      <c r="R91" s="75"/>
      <c r="S91" s="75"/>
      <c r="T91" s="75"/>
    </row>
    <row r="92" s="27" customFormat="1" spans="1:20">
      <c r="A92" s="41"/>
      <c r="B92" s="42"/>
      <c r="C92" s="39" t="s">
        <v>198</v>
      </c>
      <c r="D92" s="39">
        <v>5</v>
      </c>
      <c r="E92" s="39" t="s">
        <v>181</v>
      </c>
      <c r="F92" s="39">
        <v>1</v>
      </c>
      <c r="G92" s="39" t="s">
        <v>25</v>
      </c>
      <c r="H92" s="88">
        <v>19.2</v>
      </c>
      <c r="I92" s="62">
        <f t="shared" si="4"/>
        <v>96</v>
      </c>
      <c r="J92" s="60" t="s">
        <v>199</v>
      </c>
      <c r="K92" s="61"/>
      <c r="L92" s="61"/>
      <c r="M92" s="61"/>
      <c r="N92" s="75"/>
      <c r="O92" s="75"/>
      <c r="P92" s="75"/>
      <c r="Q92" s="75"/>
      <c r="R92" s="75"/>
      <c r="S92" s="75"/>
      <c r="T92" s="75"/>
    </row>
    <row r="93" s="27" customFormat="1" spans="1:20">
      <c r="A93" s="41"/>
      <c r="B93" s="42"/>
      <c r="C93" s="39" t="s">
        <v>200</v>
      </c>
      <c r="D93" s="39">
        <v>10</v>
      </c>
      <c r="E93" s="39" t="s">
        <v>111</v>
      </c>
      <c r="F93" s="39">
        <v>1</v>
      </c>
      <c r="G93" s="39" t="s">
        <v>25</v>
      </c>
      <c r="H93" s="88">
        <v>3.815</v>
      </c>
      <c r="I93" s="90">
        <f t="shared" si="4"/>
        <v>38.15</v>
      </c>
      <c r="J93" s="60" t="s">
        <v>201</v>
      </c>
      <c r="K93" s="61"/>
      <c r="L93" s="61"/>
      <c r="M93" s="61"/>
      <c r="N93" s="75"/>
      <c r="O93" s="75"/>
      <c r="P93" s="75"/>
      <c r="Q93" s="75"/>
      <c r="R93" s="75"/>
      <c r="S93" s="75"/>
      <c r="T93" s="75"/>
    </row>
    <row r="94" s="27" customFormat="1" spans="1:20">
      <c r="A94" s="41"/>
      <c r="B94" s="43"/>
      <c r="C94" s="78" t="s">
        <v>202</v>
      </c>
      <c r="D94" s="39">
        <v>3</v>
      </c>
      <c r="E94" s="78" t="s">
        <v>111</v>
      </c>
      <c r="F94" s="39">
        <v>1</v>
      </c>
      <c r="G94" s="78" t="s">
        <v>30</v>
      </c>
      <c r="H94" s="88">
        <v>21.5333</v>
      </c>
      <c r="I94" s="90">
        <f t="shared" si="4"/>
        <v>64.5999</v>
      </c>
      <c r="J94" s="60"/>
      <c r="K94" s="61"/>
      <c r="L94" s="61"/>
      <c r="M94" s="61"/>
      <c r="N94" s="75"/>
      <c r="O94" s="75"/>
      <c r="P94" s="75"/>
      <c r="Q94" s="75"/>
      <c r="R94" s="75"/>
      <c r="S94" s="75"/>
      <c r="T94" s="75"/>
    </row>
    <row r="95" s="27" customFormat="1" spans="1:20">
      <c r="A95" s="41"/>
      <c r="B95" s="78" t="s">
        <v>203</v>
      </c>
      <c r="C95" s="78" t="s">
        <v>204</v>
      </c>
      <c r="D95" s="39">
        <v>10</v>
      </c>
      <c r="E95" s="78" t="s">
        <v>112</v>
      </c>
      <c r="F95" s="39">
        <v>1</v>
      </c>
      <c r="G95" s="78" t="s">
        <v>25</v>
      </c>
      <c r="H95" s="88">
        <v>13.667</v>
      </c>
      <c r="I95" s="62">
        <f t="shared" si="4"/>
        <v>136.67</v>
      </c>
      <c r="J95" s="60" t="s">
        <v>205</v>
      </c>
      <c r="K95" s="61"/>
      <c r="L95" s="61"/>
      <c r="M95" s="61"/>
      <c r="N95" s="75"/>
      <c r="O95" s="75"/>
      <c r="P95" s="75"/>
      <c r="Q95" s="75"/>
      <c r="R95" s="75"/>
      <c r="S95" s="75"/>
      <c r="T95" s="75"/>
    </row>
    <row r="96" s="27" customFormat="1" spans="1:20">
      <c r="A96" s="41"/>
      <c r="B96" s="78" t="s">
        <v>206</v>
      </c>
      <c r="C96" s="78" t="s">
        <v>207</v>
      </c>
      <c r="D96" s="39">
        <v>1</v>
      </c>
      <c r="E96" s="78" t="s">
        <v>112</v>
      </c>
      <c r="F96" s="39">
        <v>1</v>
      </c>
      <c r="G96" s="78" t="s">
        <v>25</v>
      </c>
      <c r="H96" s="54">
        <v>97.82</v>
      </c>
      <c r="I96" s="90">
        <f t="shared" si="4"/>
        <v>97.82</v>
      </c>
      <c r="J96" s="60" t="s">
        <v>208</v>
      </c>
      <c r="K96" s="61"/>
      <c r="L96" s="61"/>
      <c r="M96" s="61"/>
      <c r="N96" s="75"/>
      <c r="O96" s="75"/>
      <c r="P96" s="75"/>
      <c r="Q96" s="75"/>
      <c r="R96" s="75"/>
      <c r="S96" s="75"/>
      <c r="T96" s="75"/>
    </row>
    <row r="97" s="27" customFormat="1" ht="19" customHeight="1" spans="1:20">
      <c r="A97" s="41"/>
      <c r="B97" s="39" t="s">
        <v>209</v>
      </c>
      <c r="C97" s="39" t="s">
        <v>210</v>
      </c>
      <c r="D97" s="39">
        <v>1</v>
      </c>
      <c r="E97" s="39" t="s">
        <v>211</v>
      </c>
      <c r="F97" s="39">
        <v>1</v>
      </c>
      <c r="G97" s="39" t="s">
        <v>30</v>
      </c>
      <c r="H97" s="88">
        <v>45.1</v>
      </c>
      <c r="I97" s="62">
        <f t="shared" si="4"/>
        <v>45.1</v>
      </c>
      <c r="J97" s="60" t="s">
        <v>212</v>
      </c>
      <c r="K97" s="61"/>
      <c r="L97" s="61"/>
      <c r="M97" s="61"/>
      <c r="N97" s="75"/>
      <c r="O97" s="75"/>
      <c r="P97" s="75"/>
      <c r="Q97" s="75"/>
      <c r="R97" s="75"/>
      <c r="S97" s="75"/>
      <c r="T97" s="75"/>
    </row>
    <row r="98" s="27" customFormat="1" spans="1:20">
      <c r="A98" s="41"/>
      <c r="B98" s="79" t="s">
        <v>40</v>
      </c>
      <c r="C98" s="79"/>
      <c r="D98" s="79"/>
      <c r="E98" s="79"/>
      <c r="F98" s="79"/>
      <c r="G98" s="79"/>
      <c r="H98" s="79"/>
      <c r="I98" s="62">
        <f>SUM(I54:I97)</f>
        <v>15610.819295</v>
      </c>
      <c r="J98" s="60"/>
      <c r="K98" s="61"/>
      <c r="L98" s="61"/>
      <c r="M98" s="61"/>
      <c r="N98" s="75"/>
      <c r="O98" s="75"/>
      <c r="P98" s="75"/>
      <c r="Q98" s="75"/>
      <c r="R98" s="75"/>
      <c r="S98" s="75"/>
      <c r="T98" s="75"/>
    </row>
    <row r="99" s="27" customFormat="1" spans="1:20">
      <c r="A99" s="41" t="s">
        <v>213</v>
      </c>
      <c r="B99" s="39" t="s">
        <v>214</v>
      </c>
      <c r="C99" s="45" t="s">
        <v>215</v>
      </c>
      <c r="D99" s="45">
        <v>1</v>
      </c>
      <c r="E99" s="45" t="s">
        <v>24</v>
      </c>
      <c r="F99" s="45">
        <v>7</v>
      </c>
      <c r="G99" s="45" t="s">
        <v>80</v>
      </c>
      <c r="H99" s="64">
        <v>1000</v>
      </c>
      <c r="I99" s="62">
        <f t="shared" ref="I99:I104" si="5">D99*F99*H99</f>
        <v>7000</v>
      </c>
      <c r="J99" s="60" t="s">
        <v>216</v>
      </c>
      <c r="K99" s="91"/>
      <c r="L99" s="61"/>
      <c r="M99" s="61"/>
      <c r="N99" s="75"/>
      <c r="O99" s="75"/>
      <c r="P99" s="75"/>
      <c r="Q99" s="75"/>
      <c r="R99" s="75"/>
      <c r="S99" s="75"/>
      <c r="T99" s="75"/>
    </row>
    <row r="100" s="27" customFormat="1" spans="1:20">
      <c r="A100" s="41"/>
      <c r="B100" s="39"/>
      <c r="C100" s="45" t="s">
        <v>217</v>
      </c>
      <c r="D100" s="45">
        <v>1</v>
      </c>
      <c r="E100" s="45" t="s">
        <v>24</v>
      </c>
      <c r="F100" s="45">
        <v>1</v>
      </c>
      <c r="G100" s="45" t="s">
        <v>218</v>
      </c>
      <c r="H100" s="64">
        <v>400</v>
      </c>
      <c r="I100" s="62">
        <f t="shared" si="5"/>
        <v>400</v>
      </c>
      <c r="J100" s="60" t="s">
        <v>219</v>
      </c>
      <c r="K100" s="91"/>
      <c r="L100" s="61"/>
      <c r="M100" s="61"/>
      <c r="N100" s="75"/>
      <c r="O100" s="75"/>
      <c r="P100" s="75"/>
      <c r="Q100" s="75"/>
      <c r="R100" s="75"/>
      <c r="S100" s="75"/>
      <c r="T100" s="75"/>
    </row>
    <row r="101" s="27" customFormat="1" spans="1:20">
      <c r="A101" s="41"/>
      <c r="B101" s="39" t="s">
        <v>220</v>
      </c>
      <c r="C101" s="45" t="s">
        <v>221</v>
      </c>
      <c r="D101" s="45">
        <v>1</v>
      </c>
      <c r="E101" s="45" t="s">
        <v>24</v>
      </c>
      <c r="F101" s="45">
        <v>7</v>
      </c>
      <c r="G101" s="45" t="s">
        <v>80</v>
      </c>
      <c r="H101" s="64">
        <v>70</v>
      </c>
      <c r="I101" s="62">
        <f t="shared" si="5"/>
        <v>490</v>
      </c>
      <c r="J101" s="60" t="s">
        <v>222</v>
      </c>
      <c r="K101" s="91"/>
      <c r="L101" s="61"/>
      <c r="M101" s="61"/>
      <c r="N101" s="75"/>
      <c r="O101" s="75"/>
      <c r="P101" s="75"/>
      <c r="Q101" s="75"/>
      <c r="R101" s="75"/>
      <c r="S101" s="75"/>
      <c r="T101" s="75"/>
    </row>
    <row r="102" s="27" customFormat="1" spans="1:20">
      <c r="A102" s="41"/>
      <c r="B102" s="40" t="s">
        <v>223</v>
      </c>
      <c r="C102" s="45" t="s">
        <v>224</v>
      </c>
      <c r="D102" s="45">
        <v>1</v>
      </c>
      <c r="E102" s="45" t="s">
        <v>24</v>
      </c>
      <c r="F102" s="45">
        <v>7</v>
      </c>
      <c r="G102" s="45" t="s">
        <v>80</v>
      </c>
      <c r="H102" s="64">
        <v>0</v>
      </c>
      <c r="I102" s="62">
        <f t="shared" si="5"/>
        <v>0</v>
      </c>
      <c r="J102" s="60"/>
      <c r="K102" s="91"/>
      <c r="L102" s="61"/>
      <c r="M102" s="61"/>
      <c r="N102" s="75"/>
      <c r="O102" s="75"/>
      <c r="P102" s="75"/>
      <c r="Q102" s="75"/>
      <c r="R102" s="75"/>
      <c r="S102" s="75"/>
      <c r="T102" s="75"/>
    </row>
    <row r="103" s="27" customFormat="1" spans="1:20">
      <c r="A103" s="41"/>
      <c r="B103" s="42"/>
      <c r="C103" s="39" t="s">
        <v>225</v>
      </c>
      <c r="D103" s="39">
        <v>1</v>
      </c>
      <c r="E103" s="39" t="s">
        <v>24</v>
      </c>
      <c r="F103" s="39">
        <v>7</v>
      </c>
      <c r="G103" s="39" t="s">
        <v>80</v>
      </c>
      <c r="H103" s="54">
        <v>200</v>
      </c>
      <c r="I103" s="57">
        <f t="shared" si="5"/>
        <v>1400</v>
      </c>
      <c r="J103" s="60"/>
      <c r="K103" s="61"/>
      <c r="L103" s="61"/>
      <c r="M103" s="61"/>
      <c r="N103" s="75"/>
      <c r="O103" s="75"/>
      <c r="P103" s="75"/>
      <c r="Q103" s="75"/>
      <c r="R103" s="75"/>
      <c r="S103" s="75"/>
      <c r="T103" s="75"/>
    </row>
    <row r="104" s="27" customFormat="1" spans="1:20">
      <c r="A104" s="41"/>
      <c r="B104" s="39" t="s">
        <v>226</v>
      </c>
      <c r="C104" s="45" t="s">
        <v>227</v>
      </c>
      <c r="D104" s="80">
        <v>10</v>
      </c>
      <c r="E104" s="45" t="s">
        <v>24</v>
      </c>
      <c r="F104" s="45">
        <v>1</v>
      </c>
      <c r="G104" s="45" t="s">
        <v>25</v>
      </c>
      <c r="H104" s="64">
        <v>35</v>
      </c>
      <c r="I104" s="62">
        <f t="shared" si="5"/>
        <v>350</v>
      </c>
      <c r="J104" s="60" t="s">
        <v>228</v>
      </c>
      <c r="K104" s="61"/>
      <c r="L104" s="61"/>
      <c r="M104" s="61"/>
      <c r="N104" s="75"/>
      <c r="O104" s="75"/>
      <c r="P104" s="75"/>
      <c r="Q104" s="75"/>
      <c r="R104" s="75"/>
      <c r="S104" s="75"/>
      <c r="T104" s="75"/>
    </row>
    <row r="105" s="27" customFormat="1" spans="1:20">
      <c r="A105" s="41"/>
      <c r="B105" s="81" t="s">
        <v>40</v>
      </c>
      <c r="C105" s="81"/>
      <c r="D105" s="81"/>
      <c r="E105" s="81"/>
      <c r="F105" s="81"/>
      <c r="G105" s="81"/>
      <c r="H105" s="81"/>
      <c r="I105" s="62">
        <f>SUM(I99:I104)</f>
        <v>9640</v>
      </c>
      <c r="J105" s="60"/>
      <c r="K105" s="61"/>
      <c r="L105" s="61"/>
      <c r="M105" s="61"/>
      <c r="N105" s="75"/>
      <c r="O105" s="75"/>
      <c r="P105" s="75"/>
      <c r="Q105" s="75"/>
      <c r="R105" s="75"/>
      <c r="S105" s="75"/>
      <c r="T105" s="75"/>
    </row>
    <row r="106" s="27" customFormat="1" spans="1:20">
      <c r="A106" s="41" t="s">
        <v>229</v>
      </c>
      <c r="B106" s="82">
        <v>0.09</v>
      </c>
      <c r="C106" s="82"/>
      <c r="D106" s="82"/>
      <c r="E106" s="82"/>
      <c r="F106" s="82"/>
      <c r="G106" s="82"/>
      <c r="H106" s="82"/>
      <c r="I106" s="62">
        <f>(I16+I19+I28+I38+I53+I98+I105)*9%</f>
        <v>10711.09964439</v>
      </c>
      <c r="J106" s="92"/>
      <c r="K106" s="61"/>
      <c r="L106" s="61"/>
      <c r="M106" s="61"/>
      <c r="N106" s="75"/>
      <c r="O106" s="75"/>
      <c r="P106" s="75"/>
      <c r="Q106" s="75"/>
      <c r="R106" s="75"/>
      <c r="S106" s="75"/>
      <c r="T106" s="75"/>
    </row>
    <row r="107" s="27" customFormat="1" spans="1:20">
      <c r="A107" s="41" t="s">
        <v>230</v>
      </c>
      <c r="B107" s="82">
        <v>0.04</v>
      </c>
      <c r="C107" s="82"/>
      <c r="D107" s="82"/>
      <c r="E107" s="82"/>
      <c r="F107" s="82"/>
      <c r="G107" s="82"/>
      <c r="H107" s="82"/>
      <c r="I107" s="62">
        <f>(I16+I19+I28+I38+I53+I98+I105+I106)*4%</f>
        <v>5188.9327166156</v>
      </c>
      <c r="J107" s="93" t="s">
        <v>231</v>
      </c>
      <c r="K107" s="61"/>
      <c r="L107" s="61"/>
      <c r="M107" s="61"/>
      <c r="N107" s="75"/>
      <c r="O107" s="75"/>
      <c r="P107" s="75"/>
      <c r="Q107" s="75"/>
      <c r="R107" s="75"/>
      <c r="S107" s="75"/>
      <c r="T107" s="75"/>
    </row>
    <row r="108" s="27" customFormat="1" spans="1:20">
      <c r="A108" s="83" t="s">
        <v>232</v>
      </c>
      <c r="B108" s="83"/>
      <c r="C108" s="83"/>
      <c r="D108" s="83"/>
      <c r="E108" s="83"/>
      <c r="F108" s="83"/>
      <c r="G108" s="83"/>
      <c r="H108" s="83"/>
      <c r="I108" s="62">
        <f>I16+I19+I28+I38+I53+I98+I105+I106+I10+I107</f>
        <v>135432.750632006</v>
      </c>
      <c r="J108" s="94"/>
      <c r="K108" s="61"/>
      <c r="L108" s="61"/>
      <c r="M108" s="61"/>
      <c r="N108" s="75"/>
      <c r="O108" s="75"/>
      <c r="P108" s="75"/>
      <c r="Q108" s="75"/>
      <c r="R108" s="75"/>
      <c r="S108" s="75"/>
      <c r="T108" s="75"/>
    </row>
    <row r="109" s="27" customFormat="1" spans="1:20">
      <c r="A109" s="84"/>
      <c r="B109" s="84"/>
      <c r="C109" s="84"/>
      <c r="D109" s="84"/>
      <c r="E109" s="84"/>
      <c r="F109" s="84"/>
      <c r="G109" s="84"/>
      <c r="H109" s="84"/>
      <c r="I109" s="84"/>
      <c r="J109" s="89"/>
      <c r="K109" s="61"/>
      <c r="L109" s="61"/>
      <c r="M109" s="61"/>
      <c r="N109" s="75"/>
      <c r="O109" s="75"/>
      <c r="P109" s="75"/>
      <c r="Q109" s="75"/>
      <c r="R109" s="75"/>
      <c r="S109" s="75"/>
      <c r="T109" s="75"/>
    </row>
    <row r="110" s="27" customFormat="1" spans="1:20">
      <c r="A110" s="85" t="s">
        <v>233</v>
      </c>
      <c r="B110" s="72"/>
      <c r="C110" s="72"/>
      <c r="D110" s="72"/>
      <c r="E110" s="89"/>
      <c r="F110" s="72"/>
      <c r="G110" s="72"/>
      <c r="H110" s="72"/>
      <c r="I110" s="72"/>
      <c r="J110" s="89"/>
      <c r="K110" s="61"/>
      <c r="L110" s="61"/>
      <c r="M110" s="61"/>
      <c r="N110" s="75"/>
      <c r="O110" s="75"/>
      <c r="P110" s="75"/>
      <c r="Q110" s="75"/>
      <c r="R110" s="75"/>
      <c r="S110" s="75"/>
      <c r="T110" s="75"/>
    </row>
    <row r="111" s="27" customFormat="1" spans="1:13">
      <c r="A111" s="86" t="s">
        <v>234</v>
      </c>
      <c r="B111" s="87" t="s">
        <v>235</v>
      </c>
      <c r="C111" s="87"/>
      <c r="D111" s="87"/>
      <c r="E111" s="87"/>
      <c r="F111" s="87"/>
      <c r="G111" s="87"/>
      <c r="H111" s="87"/>
      <c r="I111" s="87"/>
      <c r="J111" s="95"/>
      <c r="K111" s="55"/>
      <c r="L111" s="55"/>
      <c r="M111" s="55"/>
    </row>
    <row r="112" s="27" customFormat="1" spans="1:13">
      <c r="A112" s="86" t="s">
        <v>236</v>
      </c>
      <c r="B112" s="87" t="s">
        <v>237</v>
      </c>
      <c r="C112" s="87"/>
      <c r="D112" s="87"/>
      <c r="E112" s="87"/>
      <c r="F112" s="87"/>
      <c r="G112" s="87"/>
      <c r="H112" s="87"/>
      <c r="I112" s="87"/>
      <c r="J112" s="95"/>
      <c r="K112" s="55"/>
      <c r="L112" s="55"/>
      <c r="M112" s="55"/>
    </row>
    <row r="113" s="27" customFormat="1" spans="1:13">
      <c r="A113" s="86" t="s">
        <v>238</v>
      </c>
      <c r="B113" s="87" t="s">
        <v>2</v>
      </c>
      <c r="C113" s="87"/>
      <c r="D113" s="87"/>
      <c r="E113" s="87"/>
      <c r="F113" s="87"/>
      <c r="G113" s="87"/>
      <c r="H113" s="87"/>
      <c r="I113" s="87"/>
      <c r="J113" s="95"/>
      <c r="K113" s="55"/>
      <c r="L113" s="55"/>
      <c r="M113" s="55"/>
    </row>
  </sheetData>
  <mergeCells count="46">
    <mergeCell ref="A1:J1"/>
    <mergeCell ref="A2:J2"/>
    <mergeCell ref="B3:G3"/>
    <mergeCell ref="I3:J3"/>
    <mergeCell ref="F4:G4"/>
    <mergeCell ref="I4:J4"/>
    <mergeCell ref="A5:J5"/>
    <mergeCell ref="B16:H16"/>
    <mergeCell ref="B19:H19"/>
    <mergeCell ref="B28:H28"/>
    <mergeCell ref="B38:H38"/>
    <mergeCell ref="B53:H53"/>
    <mergeCell ref="B98:H98"/>
    <mergeCell ref="B105:H105"/>
    <mergeCell ref="B106:H106"/>
    <mergeCell ref="B107:H107"/>
    <mergeCell ref="A108:H108"/>
    <mergeCell ref="A7:A16"/>
    <mergeCell ref="A17:A19"/>
    <mergeCell ref="A20:A28"/>
    <mergeCell ref="A29:A38"/>
    <mergeCell ref="A39:A53"/>
    <mergeCell ref="A54:A98"/>
    <mergeCell ref="A99:A105"/>
    <mergeCell ref="B8:B9"/>
    <mergeCell ref="B10:B14"/>
    <mergeCell ref="B21:B22"/>
    <mergeCell ref="B23:B24"/>
    <mergeCell ref="B25:B26"/>
    <mergeCell ref="B29:B37"/>
    <mergeCell ref="B39:B52"/>
    <mergeCell ref="B54:B56"/>
    <mergeCell ref="B57:B70"/>
    <mergeCell ref="B74:B75"/>
    <mergeCell ref="B83:B94"/>
    <mergeCell ref="B99:B100"/>
    <mergeCell ref="B102:B103"/>
    <mergeCell ref="C8:C9"/>
    <mergeCell ref="C29:C30"/>
    <mergeCell ref="C31:C32"/>
    <mergeCell ref="C33:C34"/>
    <mergeCell ref="C35:C36"/>
    <mergeCell ref="C86:C87"/>
    <mergeCell ref="J17:J18"/>
    <mergeCell ref="J61:J62"/>
    <mergeCell ref="K99:K10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2" zoomScaleNormal="82" workbookViewId="0">
      <selection activeCell="C6" sqref="C6"/>
    </sheetView>
  </sheetViews>
  <sheetFormatPr defaultColWidth="9" defaultRowHeight="16.8"/>
  <cols>
    <col min="1" max="1" width="12" style="4" customWidth="1"/>
    <col min="2" max="2" width="9.25" style="4" customWidth="1"/>
    <col min="3" max="3" width="68.25" style="5" customWidth="1"/>
    <col min="4" max="4" width="7.75" style="4" customWidth="1"/>
    <col min="5" max="5" width="11.5" style="6" customWidth="1"/>
    <col min="6" max="6" width="11.5" style="4" customWidth="1"/>
    <col min="7" max="7" width="9.5" style="4" customWidth="1"/>
    <col min="8" max="8" width="6.5" style="4" customWidth="1"/>
    <col min="9" max="10" width="7.5" style="4" customWidth="1"/>
    <col min="11" max="11" width="12.625" style="4" customWidth="1"/>
    <col min="12" max="12" width="17" style="4" customWidth="1"/>
    <col min="13" max="13" width="32.5" style="1" customWidth="1"/>
    <col min="14" max="16384" width="9" style="1"/>
  </cols>
  <sheetData>
    <row r="1" s="1" customFormat="1" ht="33" customHeight="1" spans="1:12">
      <c r="A1" s="7" t="s">
        <v>239</v>
      </c>
      <c r="B1" s="8"/>
      <c r="C1" s="8"/>
      <c r="D1" s="8"/>
      <c r="E1" s="8"/>
      <c r="F1" s="8"/>
      <c r="G1" s="8"/>
      <c r="H1" s="8"/>
      <c r="I1" s="8"/>
      <c r="J1" s="8"/>
      <c r="K1" s="8"/>
      <c r="L1" s="8"/>
    </row>
    <row r="2" s="1" customFormat="1" ht="34" spans="1:12">
      <c r="A2" s="9" t="s">
        <v>240</v>
      </c>
      <c r="B2" s="9" t="s">
        <v>241</v>
      </c>
      <c r="C2" s="9" t="s">
        <v>242</v>
      </c>
      <c r="D2" s="9" t="s">
        <v>220</v>
      </c>
      <c r="E2" s="21" t="s">
        <v>243</v>
      </c>
      <c r="F2" s="9" t="s">
        <v>244</v>
      </c>
      <c r="G2" s="9" t="s">
        <v>245</v>
      </c>
      <c r="H2" s="9" t="s">
        <v>246</v>
      </c>
      <c r="I2" s="9" t="s">
        <v>247</v>
      </c>
      <c r="J2" s="21" t="s">
        <v>248</v>
      </c>
      <c r="K2" s="9" t="s">
        <v>249</v>
      </c>
      <c r="L2" s="9" t="s">
        <v>20</v>
      </c>
    </row>
    <row r="3" s="2" customFormat="1" ht="34" spans="1:12">
      <c r="A3" s="10">
        <v>45124</v>
      </c>
      <c r="B3" s="11" t="s">
        <v>250</v>
      </c>
      <c r="C3" s="12" t="s">
        <v>251</v>
      </c>
      <c r="D3" s="13" t="s">
        <v>252</v>
      </c>
      <c r="E3" s="13" t="s">
        <v>253</v>
      </c>
      <c r="F3" s="13" t="s">
        <v>254</v>
      </c>
      <c r="G3" s="11">
        <v>1400</v>
      </c>
      <c r="H3" s="11">
        <v>0</v>
      </c>
      <c r="I3" s="11">
        <v>150</v>
      </c>
      <c r="J3" s="24">
        <v>100</v>
      </c>
      <c r="K3" s="11">
        <f t="shared" ref="K3:K9" si="0">SUM(G3+H3+I3+J3)</f>
        <v>1650</v>
      </c>
      <c r="L3" s="25"/>
    </row>
    <row r="4" s="2" customFormat="1" ht="34" spans="1:12">
      <c r="A4" s="10">
        <v>45125</v>
      </c>
      <c r="B4" s="11" t="s">
        <v>250</v>
      </c>
      <c r="C4" s="12" t="s">
        <v>255</v>
      </c>
      <c r="D4" s="13" t="s">
        <v>252</v>
      </c>
      <c r="E4" s="13" t="s">
        <v>253</v>
      </c>
      <c r="F4" s="13" t="s">
        <v>254</v>
      </c>
      <c r="G4" s="11">
        <v>1400</v>
      </c>
      <c r="H4" s="11">
        <v>1000</v>
      </c>
      <c r="I4" s="11">
        <v>0</v>
      </c>
      <c r="J4" s="24">
        <v>60</v>
      </c>
      <c r="K4" s="11">
        <f t="shared" si="0"/>
        <v>2460</v>
      </c>
      <c r="L4" s="11"/>
    </row>
    <row r="5" s="2" customFormat="1" ht="51" spans="1:12">
      <c r="A5" s="10">
        <v>45126</v>
      </c>
      <c r="B5" s="11" t="s">
        <v>250</v>
      </c>
      <c r="C5" s="14" t="s">
        <v>256</v>
      </c>
      <c r="D5" s="13" t="s">
        <v>252</v>
      </c>
      <c r="E5" s="13" t="s">
        <v>253</v>
      </c>
      <c r="F5" s="13" t="s">
        <v>254</v>
      </c>
      <c r="G5" s="11">
        <v>1400</v>
      </c>
      <c r="H5" s="11">
        <v>600</v>
      </c>
      <c r="I5" s="11">
        <v>0</v>
      </c>
      <c r="J5" s="24">
        <v>65</v>
      </c>
      <c r="K5" s="11">
        <f t="shared" si="0"/>
        <v>2065</v>
      </c>
      <c r="L5" s="11"/>
    </row>
    <row r="6" s="2" customFormat="1" ht="34" spans="1:12">
      <c r="A6" s="10">
        <v>45127</v>
      </c>
      <c r="B6" s="11" t="s">
        <v>250</v>
      </c>
      <c r="C6" s="14" t="s">
        <v>257</v>
      </c>
      <c r="D6" s="13" t="s">
        <v>258</v>
      </c>
      <c r="E6" s="13" t="s">
        <v>259</v>
      </c>
      <c r="F6" s="13" t="s">
        <v>254</v>
      </c>
      <c r="G6" s="11">
        <v>1400</v>
      </c>
      <c r="H6" s="11">
        <v>300</v>
      </c>
      <c r="I6" s="11">
        <v>150</v>
      </c>
      <c r="J6" s="24">
        <v>0</v>
      </c>
      <c r="K6" s="11">
        <f t="shared" si="0"/>
        <v>1850</v>
      </c>
      <c r="L6" s="11"/>
    </row>
    <row r="7" s="2" customFormat="1" ht="34" spans="1:12">
      <c r="A7" s="10">
        <v>45128</v>
      </c>
      <c r="B7" s="11" t="s">
        <v>250</v>
      </c>
      <c r="C7" s="14" t="s">
        <v>260</v>
      </c>
      <c r="D7" s="13" t="s">
        <v>258</v>
      </c>
      <c r="E7" s="13" t="s">
        <v>259</v>
      </c>
      <c r="F7" s="13" t="s">
        <v>254</v>
      </c>
      <c r="G7" s="11">
        <v>1400</v>
      </c>
      <c r="H7" s="11">
        <v>400</v>
      </c>
      <c r="I7" s="11">
        <v>0</v>
      </c>
      <c r="J7" s="24">
        <v>0</v>
      </c>
      <c r="K7" s="11">
        <f t="shared" si="0"/>
        <v>1800</v>
      </c>
      <c r="L7" s="11"/>
    </row>
    <row r="8" s="2" customFormat="1" ht="34" spans="1:12">
      <c r="A8" s="10">
        <v>45129</v>
      </c>
      <c r="B8" s="11" t="s">
        <v>250</v>
      </c>
      <c r="C8" s="14" t="s">
        <v>261</v>
      </c>
      <c r="D8" s="13" t="s">
        <v>258</v>
      </c>
      <c r="E8" s="13" t="s">
        <v>259</v>
      </c>
      <c r="F8" s="13" t="s">
        <v>254</v>
      </c>
      <c r="G8" s="11">
        <v>1400</v>
      </c>
      <c r="H8" s="11">
        <v>200</v>
      </c>
      <c r="I8" s="11">
        <v>380</v>
      </c>
      <c r="J8" s="24">
        <v>70</v>
      </c>
      <c r="K8" s="11">
        <f t="shared" si="0"/>
        <v>2050</v>
      </c>
      <c r="L8" s="11"/>
    </row>
    <row r="9" s="2" customFormat="1" ht="34" spans="1:12">
      <c r="A9" s="10">
        <v>45130</v>
      </c>
      <c r="B9" s="11" t="s">
        <v>250</v>
      </c>
      <c r="C9" s="14" t="s">
        <v>262</v>
      </c>
      <c r="D9" s="13" t="s">
        <v>258</v>
      </c>
      <c r="E9" s="13" t="s">
        <v>259</v>
      </c>
      <c r="F9" s="13" t="s">
        <v>254</v>
      </c>
      <c r="G9" s="11">
        <v>1400</v>
      </c>
      <c r="H9" s="11">
        <v>0</v>
      </c>
      <c r="I9" s="11">
        <v>610</v>
      </c>
      <c r="J9" s="24">
        <v>66</v>
      </c>
      <c r="K9" s="11">
        <f t="shared" si="0"/>
        <v>2076</v>
      </c>
      <c r="L9" s="11"/>
    </row>
    <row r="10" s="3" customFormat="1" ht="34" customHeight="1" spans="1:12">
      <c r="A10" s="15"/>
      <c r="B10" s="16"/>
      <c r="C10" s="17"/>
      <c r="D10" s="18"/>
      <c r="E10" s="22"/>
      <c r="F10" s="23" t="s">
        <v>19</v>
      </c>
      <c r="G10" s="18">
        <f>SUM(G3:G9)</f>
        <v>9800</v>
      </c>
      <c r="H10" s="18">
        <f>SUM(H3:H9)</f>
        <v>2500</v>
      </c>
      <c r="I10" s="18">
        <f>SUM(I3:I9)</f>
        <v>1290</v>
      </c>
      <c r="J10" s="18">
        <f>SUM(J3:J9)</f>
        <v>361</v>
      </c>
      <c r="K10" s="26">
        <f>SUM(K3:K9)</f>
        <v>13951</v>
      </c>
      <c r="L10" s="18"/>
    </row>
    <row r="11" s="1" customFormat="1" spans="1:13">
      <c r="A11" s="4"/>
      <c r="B11" s="4"/>
      <c r="C11" s="19"/>
      <c r="D11" s="4"/>
      <c r="E11" s="6"/>
      <c r="F11" s="4"/>
      <c r="G11" s="4"/>
      <c r="H11" s="4"/>
      <c r="I11" s="4"/>
      <c r="J11" s="4"/>
      <c r="K11" s="4"/>
      <c r="L11" s="4"/>
      <c r="M11" s="4"/>
    </row>
    <row r="12" spans="1:3">
      <c r="A12" s="20" t="s">
        <v>81</v>
      </c>
      <c r="B12" s="20"/>
      <c r="C12" s="20"/>
    </row>
  </sheetData>
  <mergeCells count="3">
    <mergeCell ref="A1:L1"/>
    <mergeCell ref="A10:C10"/>
    <mergeCell ref="A12:C1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结算单</vt:lpstr>
      <vt:lpstr>用车明细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zhangruohan</dc:creator>
  <cp:lastModifiedBy>果子儿</cp:lastModifiedBy>
  <dcterms:created xsi:type="dcterms:W3CDTF">2023-07-28T22:01:00Z</dcterms:created>
  <dcterms:modified xsi:type="dcterms:W3CDTF">2023-09-05T16:04:04Z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1875BEC84C513A6FF4E0F6642EE86B07_43</vt:lpwstr>
  </property>
  <property fmtid="{D5CDD505-2E9C-101B-9397-08002B2CF9AE}" pid="3" name="KSOProductBuildVer">
    <vt:lpwstr>2052-5.2.1.7798</vt:lpwstr>
  </property>
</Properties>
</file>