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工作\2024RR\RR媒体\"/>
    </mc:Choice>
  </mc:AlternateContent>
  <xr:revisionPtr revIDLastSave="0" documentId="13_ncr:1_{17BB85E0-6862-493C-9CD0-E8C3B4EB7D0A}" xr6:coauthVersionLast="47" xr6:coauthVersionMax="47" xr10:uidLastSave="{00000000-0000-0000-0000-000000000000}"/>
  <bookViews>
    <workbookView xWindow="-110" yWindow="-110" windowWidth="19420" windowHeight="10560" xr2:uid="{DEC7689E-1C4A-4C92-8FF7-7B0544097052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29" i="1"/>
  <c r="F28" i="1"/>
  <c r="F27" i="1"/>
  <c r="F26" i="1"/>
  <c r="F25" i="1"/>
  <c r="F24" i="1"/>
  <c r="C38" i="1" l="1"/>
  <c r="F33" i="1" l="1"/>
  <c r="F34" i="1" s="1"/>
  <c r="D14" i="1" l="1"/>
  <c r="D13" i="1" l="1"/>
  <c r="F39" i="1"/>
  <c r="D15" i="1" l="1"/>
  <c r="C42" i="1"/>
  <c r="F42" i="1" s="1"/>
  <c r="F43" i="1" s="1"/>
  <c r="D16" i="1"/>
  <c r="D17" i="1" l="1"/>
  <c r="D18" i="1" s="1"/>
</calcChain>
</file>

<file path=xl/sharedStrings.xml><?xml version="1.0" encoding="utf-8"?>
<sst xmlns="http://schemas.openxmlformats.org/spreadsheetml/2006/main" count="74" uniqueCount="62">
  <si>
    <t>Both in EN &amp; CN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</si>
  <si>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</si>
  <si>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</si>
  <si>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</si>
  <si>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</si>
  <si>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</si>
  <si>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</si>
  <si>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</si>
  <si>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</si>
  <si>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</si>
  <si>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I</t>
  </si>
  <si>
    <t>人员</t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</si>
  <si>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</si>
  <si>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</si>
  <si>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</si>
  <si>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</si>
  <si>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</si>
  <si>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</si>
  <si>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</si>
  <si>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</si>
  <si>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</si>
  <si>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</si>
  <si>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</si>
  <si>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</si>
  <si>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t>00640</t>
    <phoneticPr fontId="2" type="noConversion"/>
  </si>
  <si>
    <t>00660</t>
    <phoneticPr fontId="2" type="noConversion"/>
  </si>
  <si>
    <t>公关建议按照常规实际花费报价</t>
  </si>
  <si>
    <t>00680</t>
    <phoneticPr fontId="2" type="noConversion"/>
  </si>
  <si>
    <t>00700</t>
    <phoneticPr fontId="2" type="noConversion"/>
  </si>
  <si>
    <t>媒体国际（英国）交通费用：出租车，火车票等</t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</si>
  <si>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</si>
  <si>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t>其他人员</t>
  </si>
  <si>
    <t>商务签证（媒体）</t>
  </si>
  <si>
    <t>01110</t>
    <phoneticPr fontId="2" type="noConversion"/>
  </si>
  <si>
    <t>英国签证，5工作日加急</t>
  </si>
  <si>
    <r>
      <rPr>
        <b/>
        <sz val="14"/>
        <color indexed="8"/>
        <rFont val="Riviera Nights Light"/>
        <family val="1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</si>
  <si>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</si>
  <si>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</si>
  <si>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</si>
  <si>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</si>
  <si>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</si>
  <si>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</si>
  <si>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</si>
  <si>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</si>
  <si>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</si>
  <si>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</si>
  <si>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</si>
  <si>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00610</t>
    <phoneticPr fontId="2" type="noConversion"/>
  </si>
  <si>
    <t>媒体差旅酒店，GOODWOOD总部建议酒店</t>
  </si>
  <si>
    <t>Project Name:  China media group for HoRR visit and Bespoke event</t>
    <phoneticPr fontId="2" type="noConversion"/>
  </si>
  <si>
    <r>
      <t>Departure date: Oct. 22</t>
    </r>
    <r>
      <rPr>
        <vertAlign val="superscript"/>
        <sz val="12"/>
        <color rgb="FF281432"/>
        <rFont val="Arial"/>
        <family val="2"/>
      </rPr>
      <t>nd</t>
    </r>
    <phoneticPr fontId="2" type="noConversion"/>
  </si>
  <si>
    <t>Return date: Oct. 25th</t>
    <phoneticPr fontId="2" type="noConversion"/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</si>
  <si>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</si>
  <si>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r>
      <t xml:space="preserve">Hotel
</t>
    </r>
    <r>
      <rPr>
        <sz val="14"/>
        <rFont val="Noto Sans SC Light"/>
        <family val="1"/>
      </rPr>
      <t>国际酒店（媒体）</t>
    </r>
  </si>
  <si>
    <r>
      <t xml:space="preserve">Air Ticket-Shanghai
</t>
    </r>
    <r>
      <rPr>
        <sz val="14"/>
        <rFont val="宋体"/>
        <family val="3"/>
        <charset val="134"/>
      </rPr>
      <t>机票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北京</t>
    </r>
    <r>
      <rPr>
        <sz val="14"/>
        <rFont val="Riviera Nights Light"/>
        <family val="1"/>
      </rPr>
      <t>-</t>
    </r>
    <r>
      <rPr>
        <sz val="14"/>
        <rFont val="宋体"/>
        <family val="3"/>
        <charset val="134"/>
      </rPr>
      <t>上海（国内，媒体）</t>
    </r>
  </si>
  <si>
    <r>
      <t xml:space="preserve">Return Ticket to Shanghai
</t>
    </r>
    <r>
      <rPr>
        <sz val="14"/>
        <rFont val="Noto Sans SC Light"/>
        <family val="1"/>
      </rPr>
      <t>北京</t>
    </r>
    <r>
      <rPr>
        <sz val="14"/>
        <rFont val="Riviera Nights Light"/>
        <family val="1"/>
      </rPr>
      <t>-</t>
    </r>
    <r>
      <rPr>
        <sz val="14"/>
        <rFont val="Noto Sans SC Light"/>
        <family val="1"/>
      </rPr>
      <t>上海单程</t>
    </r>
    <r>
      <rPr>
        <sz val="14"/>
        <rFont val="Riviera Nights Light"/>
        <family val="1"/>
      </rPr>
      <t xml:space="preserve">  </t>
    </r>
    <r>
      <rPr>
        <sz val="14"/>
        <rFont val="Noto Sans SC Light"/>
        <family val="1"/>
      </rPr>
      <t>往返机票
单价为往返价格，Y舱，以实际发生结算（媒体）</t>
    </r>
  </si>
  <si>
    <r>
      <t xml:space="preserve">Air Ticket-Lundon
</t>
    </r>
    <r>
      <rPr>
        <sz val="14"/>
        <rFont val="Noto Sans SC Light"/>
        <family val="1"/>
      </rPr>
      <t>机票</t>
    </r>
    <r>
      <rPr>
        <sz val="14"/>
        <rFont val="Riviera Nights Light"/>
        <family val="1"/>
      </rPr>
      <t>-Beijing-Lundon</t>
    </r>
    <r>
      <rPr>
        <sz val="14"/>
        <rFont val="Noto Sans SC Light"/>
        <family val="1"/>
      </rPr>
      <t>（国际）</t>
    </r>
    <r>
      <rPr>
        <sz val="14"/>
        <rFont val="宋体"/>
        <family val="3"/>
        <charset val="134"/>
      </rPr>
      <t>（媒体）</t>
    </r>
  </si>
  <si>
    <r>
      <t xml:space="preserve">Return Ticket to Lundon
</t>
    </r>
    <r>
      <rPr>
        <sz val="14"/>
        <rFont val="Noto Sans SC Light"/>
        <family val="1"/>
      </rPr>
      <t>北京</t>
    </r>
    <r>
      <rPr>
        <sz val="14"/>
        <rFont val="Riviera Nights Light"/>
        <family val="1"/>
      </rPr>
      <t>-</t>
    </r>
    <r>
      <rPr>
        <sz val="14"/>
        <rFont val="Noto Sans SC Light"/>
        <family val="1"/>
      </rPr>
      <t>伦敦往返机票</t>
    </r>
    <r>
      <rPr>
        <sz val="14"/>
        <rFont val="Riviera Nights Light"/>
        <family val="1"/>
      </rPr>
      <t xml:space="preserve"> </t>
    </r>
    <r>
      <rPr>
        <sz val="14"/>
        <rFont val="Noto Sans SC Light"/>
        <family val="1"/>
      </rPr>
      <t>，优先直飞，商务舱（媒体），车展期间，速度节或复古节期间
单价为往返价格，以实际发生结算</t>
    </r>
  </si>
  <si>
    <r>
      <t xml:space="preserve">Taxi
</t>
    </r>
    <r>
      <rPr>
        <sz val="14"/>
        <rFont val="Noto Sans SC Light"/>
        <family val="1"/>
      </rPr>
      <t>国内交通费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（媒体）</t>
    </r>
  </si>
  <si>
    <t>媒体国内交通费用：出租车，火车票(六小时之内一等座)等</t>
  </si>
  <si>
    <r>
      <t xml:space="preserve">Taxi
</t>
    </r>
    <r>
      <rPr>
        <sz val="14"/>
        <rFont val="Noto Sans SC Light"/>
        <family val="1"/>
      </rPr>
      <t>国际（英国）交通费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（媒体）</t>
    </r>
  </si>
  <si>
    <t>0.017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</si>
</sst>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2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rgb="FFFF0000"/>
      <name val="Riviera Nights Light"/>
      <family val="1"/>
    </font>
    <font>
      <sz val="14"/>
      <color indexed="8"/>
      <name val="宋体"/>
      <family val="3"/>
      <charset val="134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sz val="11"/>
      <color indexed="8"/>
      <name val="Riviera Nights Light"/>
      <family val="1"/>
    </font>
    <font>
      <b/>
      <sz val="10"/>
      <color indexed="8"/>
      <name val="Riviera Nights Light"/>
      <family val="1"/>
    </font>
    <font>
      <b/>
      <sz val="14"/>
      <color indexed="8"/>
      <name val="宋体"/>
      <family val="3"/>
      <charset val="134"/>
    </font>
    <font>
      <vertAlign val="superscript"/>
      <sz val="12"/>
      <color rgb="FF28143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 wrapText="1"/>
    </xf>
    <xf numFmtId="49" fontId="7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7" fillId="3" borderId="9" xfId="3" applyNumberFormat="1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0" fontId="16" fillId="0" borderId="9" xfId="3" applyFont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176" fontId="18" fillId="2" borderId="9" xfId="2" applyFont="1" applyFill="1" applyBorder="1" applyAlignment="1">
      <alignment vertical="center" wrapText="1"/>
    </xf>
    <xf numFmtId="176" fontId="18" fillId="2" borderId="9" xfId="2" applyFont="1" applyFill="1" applyBorder="1">
      <alignment vertical="center"/>
    </xf>
    <xf numFmtId="40" fontId="18" fillId="8" borderId="9" xfId="3" applyNumberFormat="1" applyFont="1" applyFill="1" applyBorder="1" applyAlignment="1">
      <alignment horizontal="right" vertical="center" wrapText="1"/>
    </xf>
    <xf numFmtId="49" fontId="18" fillId="8" borderId="9" xfId="3" applyNumberFormat="1" applyFont="1" applyFill="1" applyBorder="1" applyAlignment="1">
      <alignment horizontal="right" vertical="center" wrapText="1"/>
    </xf>
    <xf numFmtId="0" fontId="7" fillId="9" borderId="9" xfId="3" applyFont="1" applyFill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  <xf numFmtId="176" fontId="14" fillId="0" borderId="9" xfId="2" applyFont="1" applyBorder="1" applyAlignment="1">
      <alignment horizontal="left" vertical="center" wrapText="1"/>
    </xf>
    <xf numFmtId="176" fontId="14" fillId="0" borderId="9" xfId="2" applyFont="1" applyBorder="1" applyAlignment="1">
      <alignment vertical="center" wrapText="1"/>
    </xf>
    <xf numFmtId="40" fontId="14" fillId="0" borderId="9" xfId="3" applyNumberFormat="1" applyFont="1" applyBorder="1" applyAlignment="1">
      <alignment horizontal="right" vertical="center" wrapText="1"/>
    </xf>
    <xf numFmtId="0" fontId="14" fillId="0" borderId="9" xfId="3" applyFont="1" applyBorder="1" applyAlignment="1">
      <alignment horizontal="center" vertical="center" wrapText="1"/>
    </xf>
    <xf numFmtId="49" fontId="14" fillId="0" borderId="9" xfId="3" applyNumberFormat="1" applyFont="1" applyBorder="1" applyAlignment="1">
      <alignment horizontal="right" vertical="center" wrapText="1"/>
    </xf>
    <xf numFmtId="0" fontId="15" fillId="0" borderId="9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left" vertical="center" wrapText="1"/>
    </xf>
    <xf numFmtId="40" fontId="14" fillId="0" borderId="9" xfId="4" applyNumberFormat="1" applyFont="1" applyBorder="1" applyAlignment="1">
      <alignment vertical="center" wrapText="1"/>
    </xf>
    <xf numFmtId="176" fontId="15" fillId="0" borderId="9" xfId="2" applyFont="1" applyBorder="1" applyAlignment="1">
      <alignment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center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0" fontId="8" fillId="9" borderId="10" xfId="3" applyFont="1" applyFill="1" applyBorder="1" applyAlignment="1">
      <alignment horizontal="left" vertical="center" wrapText="1"/>
    </xf>
    <xf numFmtId="0" fontId="7" fillId="9" borderId="14" xfId="3" applyFont="1" applyFill="1" applyBorder="1" applyAlignment="1">
      <alignment horizontal="left" vertical="center" wrapText="1"/>
    </xf>
    <xf numFmtId="0" fontId="7" fillId="9" borderId="11" xfId="3" applyFont="1" applyFill="1" applyBorder="1" applyAlignment="1">
      <alignment horizontal="left" vertical="center" wrapText="1"/>
    </xf>
    <xf numFmtId="176" fontId="4" fillId="6" borderId="10" xfId="2" applyFont="1" applyFill="1" applyBorder="1" applyAlignment="1">
      <alignment vertical="center" wrapText="1"/>
    </xf>
    <xf numFmtId="176" fontId="4" fillId="6" borderId="14" xfId="2" applyFont="1" applyFill="1" applyBorder="1" applyAlignment="1">
      <alignment vertical="center" wrapText="1"/>
    </xf>
    <xf numFmtId="176" fontId="4" fillId="6" borderId="11" xfId="2" applyFont="1" applyFill="1" applyBorder="1" applyAlignment="1">
      <alignment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7" fillId="9" borderId="10" xfId="3" applyFont="1" applyFill="1" applyBorder="1" applyAlignment="1">
      <alignment horizontal="left" vertical="center" wrapText="1"/>
    </xf>
  </cellXfs>
  <cellStyles count="6">
    <cellStyle name="Normal_Sheet1" xfId="3" xr:uid="{0C6E840A-30D6-461A-8E14-795032912E11}"/>
    <cellStyle name="常规" xfId="0" builtinId="0"/>
    <cellStyle name="常规 14 3" xfId="2" xr:uid="{E51E7137-C2A5-445D-9D49-FF5E49CD0F91}"/>
    <cellStyle name="常规 5" xfId="1" xr:uid="{E94477CB-6D3D-4A88-86FE-2AFDC66B067D}"/>
    <cellStyle name="常规 9" xfId="4" xr:uid="{67C2FDF8-F9F1-4970-9FC3-D6EFC10F8A3B}"/>
    <cellStyle name="千位分隔 2 2" xfId="5" xr:uid="{55216DDB-CF81-44D9-97B6-271276DA6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397B-46B9-4B8D-849B-0BBA4CE42A10}">
  <dimension ref="A1:I43"/>
  <sheetViews>
    <sheetView tabSelected="1" zoomScale="40" zoomScaleNormal="40" workbookViewId="0">
      <selection activeCell="E5" sqref="E5"/>
    </sheetView>
  </sheetViews>
  <sheetFormatPr defaultColWidth="7.58203125" defaultRowHeight="18"/>
  <cols>
    <col min="1" max="1" width="15.5" style="3" customWidth="1"/>
    <col min="2" max="2" width="61.25" style="3" customWidth="1"/>
    <col min="3" max="3" width="16.33203125" style="3" customWidth="1"/>
    <col min="4" max="4" width="18.08203125" style="3" customWidth="1"/>
    <col min="5" max="5" width="10.75" style="3" customWidth="1"/>
    <col min="6" max="6" width="18.08203125" style="3" customWidth="1"/>
    <col min="7" max="7" width="18.08203125" style="61" customWidth="1"/>
    <col min="8" max="8" width="112.83203125" style="3" customWidth="1"/>
    <col min="9" max="9" width="42.58203125" style="3" customWidth="1"/>
    <col min="10" max="16384" width="7.58203125" style="3"/>
  </cols>
  <sheetData>
    <row r="1" spans="1:8" s="1" customFormat="1" ht="28.15" customHeight="1">
      <c r="G1" s="2"/>
    </row>
    <row r="2" spans="1:8">
      <c r="A2" s="71" t="s">
        <v>0</v>
      </c>
      <c r="B2" s="72"/>
      <c r="C2" s="72"/>
      <c r="D2" s="72"/>
      <c r="E2" s="72"/>
      <c r="F2" s="72"/>
      <c r="G2" s="72"/>
      <c r="H2" s="73"/>
    </row>
    <row r="3" spans="1:8" ht="25.15" customHeight="1">
      <c r="A3" s="4"/>
      <c r="B3" s="5"/>
      <c r="C3" s="5"/>
      <c r="D3" s="5"/>
      <c r="E3" s="5"/>
      <c r="F3" s="5"/>
      <c r="G3" s="6"/>
      <c r="H3" s="7"/>
    </row>
    <row r="4" spans="1:8" ht="25.15" customHeight="1">
      <c r="A4" s="8"/>
      <c r="B4" s="9" t="s">
        <v>49</v>
      </c>
      <c r="C4" s="10"/>
      <c r="D4" s="9"/>
      <c r="E4" s="11"/>
      <c r="F4" s="11"/>
      <c r="G4" s="12"/>
      <c r="H4" s="13"/>
    </row>
    <row r="5" spans="1:8" ht="25.15" customHeight="1">
      <c r="A5" s="8"/>
      <c r="B5" s="9" t="s">
        <v>50</v>
      </c>
      <c r="C5" s="10"/>
      <c r="D5" s="9"/>
      <c r="E5" s="11"/>
      <c r="F5" s="11"/>
      <c r="G5" s="12"/>
      <c r="H5" s="13"/>
    </row>
    <row r="6" spans="1:8" ht="25.15" customHeight="1">
      <c r="A6" s="8"/>
      <c r="B6" s="9" t="s">
        <v>51</v>
      </c>
      <c r="C6" s="10"/>
      <c r="D6" s="9"/>
      <c r="E6" s="11"/>
      <c r="F6" s="11"/>
      <c r="G6" s="12"/>
      <c r="H6" s="13"/>
    </row>
    <row r="7" spans="1:8" ht="25.15" customHeight="1">
      <c r="A7" s="8"/>
      <c r="B7" s="9" t="s">
        <v>52</v>
      </c>
      <c r="C7" s="10"/>
      <c r="D7" s="14"/>
      <c r="E7" s="11"/>
      <c r="F7" s="11"/>
      <c r="G7" s="12"/>
      <c r="H7" s="13"/>
    </row>
    <row r="8" spans="1:8">
      <c r="A8" s="8"/>
      <c r="B8" s="9" t="s">
        <v>1</v>
      </c>
      <c r="C8" s="10"/>
      <c r="D8" s="15"/>
      <c r="E8" s="15"/>
      <c r="F8" s="15"/>
      <c r="G8" s="16"/>
      <c r="H8" s="17"/>
    </row>
    <row r="9" spans="1:8">
      <c r="A9" s="8"/>
      <c r="B9" s="9" t="s">
        <v>2</v>
      </c>
      <c r="C9" s="10"/>
      <c r="D9" s="15"/>
      <c r="E9" s="10"/>
      <c r="F9" s="10"/>
      <c r="G9" s="18"/>
      <c r="H9" s="19"/>
    </row>
    <row r="10" spans="1:8">
      <c r="A10" s="8"/>
      <c r="B10" s="74" t="s">
        <v>3</v>
      </c>
      <c r="C10" s="74"/>
      <c r="D10" s="74"/>
      <c r="E10" s="74"/>
      <c r="F10" s="74"/>
      <c r="G10" s="74"/>
      <c r="H10" s="75"/>
    </row>
    <row r="11" spans="1:8">
      <c r="A11" s="20"/>
      <c r="B11" s="21"/>
      <c r="C11" s="22"/>
      <c r="D11" s="21"/>
      <c r="E11" s="23"/>
      <c r="F11" s="23"/>
      <c r="G11" s="24"/>
      <c r="H11" s="25"/>
    </row>
    <row r="12" spans="1:8" ht="35">
      <c r="A12" s="26"/>
      <c r="B12" s="76" t="s">
        <v>4</v>
      </c>
      <c r="C12" s="76"/>
      <c r="D12" s="76" t="s">
        <v>5</v>
      </c>
      <c r="E12" s="76"/>
      <c r="F12" s="26" t="s">
        <v>6</v>
      </c>
      <c r="G12" s="27"/>
      <c r="H12" s="26" t="s">
        <v>7</v>
      </c>
    </row>
    <row r="13" spans="1:8" ht="42.75" customHeight="1">
      <c r="A13" s="28" t="s">
        <v>8</v>
      </c>
      <c r="B13" s="77" t="s">
        <v>9</v>
      </c>
      <c r="C13" s="78"/>
      <c r="D13" s="79">
        <f>F29</f>
        <v>272500</v>
      </c>
      <c r="E13" s="79"/>
      <c r="F13" s="29"/>
      <c r="G13" s="30"/>
      <c r="H13" s="31"/>
    </row>
    <row r="14" spans="1:8" ht="42.75" customHeight="1">
      <c r="A14" s="28" t="s">
        <v>10</v>
      </c>
      <c r="B14" s="77" t="s">
        <v>11</v>
      </c>
      <c r="C14" s="78"/>
      <c r="D14" s="79">
        <f>F34</f>
        <v>17500</v>
      </c>
      <c r="E14" s="79"/>
      <c r="F14" s="29"/>
      <c r="G14" s="30"/>
      <c r="H14" s="31"/>
    </row>
    <row r="15" spans="1:8" ht="42.75" customHeight="1">
      <c r="A15" s="28" t="s">
        <v>12</v>
      </c>
      <c r="B15" s="77" t="s">
        <v>13</v>
      </c>
      <c r="C15" s="78"/>
      <c r="D15" s="79">
        <f>F39</f>
        <v>14341.810300000001</v>
      </c>
      <c r="E15" s="79"/>
      <c r="F15" s="29"/>
      <c r="G15" s="30"/>
      <c r="H15" s="31"/>
    </row>
    <row r="16" spans="1:8" ht="42.75" customHeight="1">
      <c r="A16" s="28"/>
      <c r="B16" s="85" t="s">
        <v>14</v>
      </c>
      <c r="C16" s="86"/>
      <c r="D16" s="87">
        <f>SUM(D13:D15)</f>
        <v>304341.81030000001</v>
      </c>
      <c r="E16" s="88"/>
      <c r="F16" s="29"/>
      <c r="G16" s="32"/>
    </row>
    <row r="17" spans="1:9" ht="42.75" customHeight="1">
      <c r="A17" s="28"/>
      <c r="B17" s="85" t="s">
        <v>15</v>
      </c>
      <c r="C17" s="86"/>
      <c r="D17" s="89">
        <f>D16*6%</f>
        <v>18260.508618</v>
      </c>
      <c r="E17" s="89"/>
      <c r="F17" s="29"/>
      <c r="G17" s="30"/>
      <c r="H17" s="31"/>
    </row>
    <row r="18" spans="1:9">
      <c r="A18" s="90" t="s">
        <v>16</v>
      </c>
      <c r="B18" s="91"/>
      <c r="C18" s="91"/>
      <c r="D18" s="92">
        <f>D16+D17</f>
        <v>322602.31891800003</v>
      </c>
      <c r="E18" s="92"/>
      <c r="F18" s="33"/>
      <c r="G18" s="34"/>
      <c r="H18" s="35"/>
    </row>
    <row r="19" spans="1:9">
      <c r="A19" s="36" t="s">
        <v>17</v>
      </c>
      <c r="B19" s="37"/>
      <c r="C19" s="38"/>
      <c r="D19" s="37"/>
      <c r="E19" s="39"/>
      <c r="F19" s="39"/>
      <c r="G19" s="40"/>
      <c r="H19" s="41"/>
    </row>
    <row r="20" spans="1:9" ht="25.15" customHeight="1">
      <c r="A20" s="80"/>
      <c r="B20" s="81"/>
      <c r="C20" s="81"/>
      <c r="D20" s="82"/>
      <c r="E20" s="82"/>
      <c r="F20" s="82"/>
      <c r="G20" s="82"/>
      <c r="H20" s="83"/>
    </row>
    <row r="21" spans="1:9" ht="25.15" customHeight="1">
      <c r="A21" s="84"/>
      <c r="B21" s="82"/>
      <c r="C21" s="82"/>
      <c r="D21" s="82"/>
      <c r="E21" s="82"/>
      <c r="F21" s="82"/>
      <c r="G21" s="82"/>
      <c r="H21" s="83"/>
    </row>
    <row r="22" spans="1:9" ht="25.15" customHeight="1">
      <c r="A22" s="84"/>
      <c r="B22" s="82"/>
      <c r="C22" s="82"/>
      <c r="D22" s="82"/>
      <c r="E22" s="82"/>
      <c r="F22" s="82"/>
      <c r="G22" s="82"/>
      <c r="H22" s="83"/>
    </row>
    <row r="23" spans="1:9" ht="70">
      <c r="A23" s="26" t="s">
        <v>21</v>
      </c>
      <c r="B23" s="26" t="s">
        <v>4</v>
      </c>
      <c r="C23" s="42" t="s">
        <v>18</v>
      </c>
      <c r="D23" s="43" t="s">
        <v>22</v>
      </c>
      <c r="E23" s="43" t="s">
        <v>23</v>
      </c>
      <c r="F23" s="42" t="s">
        <v>19</v>
      </c>
      <c r="G23" s="27"/>
      <c r="H23" s="26" t="s">
        <v>7</v>
      </c>
    </row>
    <row r="24" spans="1:9" ht="47" customHeight="1">
      <c r="A24" s="47">
        <v>1</v>
      </c>
      <c r="B24" s="63" t="s">
        <v>53</v>
      </c>
      <c r="C24" s="64">
        <v>2700</v>
      </c>
      <c r="D24" s="65">
        <v>5</v>
      </c>
      <c r="E24" s="65">
        <v>2</v>
      </c>
      <c r="F24" s="64">
        <f>C24*D24*E24</f>
        <v>27000</v>
      </c>
      <c r="G24" s="66" t="s">
        <v>47</v>
      </c>
      <c r="H24" s="67" t="s">
        <v>48</v>
      </c>
    </row>
    <row r="25" spans="1:9" ht="60.5" customHeight="1">
      <c r="A25" s="93">
        <v>2</v>
      </c>
      <c r="B25" s="63" t="s">
        <v>54</v>
      </c>
      <c r="C25" s="64">
        <v>2300</v>
      </c>
      <c r="D25" s="65">
        <v>5</v>
      </c>
      <c r="E25" s="65">
        <v>1</v>
      </c>
      <c r="F25" s="64">
        <f>C25*D25*E25</f>
        <v>11500</v>
      </c>
      <c r="G25" s="66" t="s">
        <v>24</v>
      </c>
      <c r="H25" s="68" t="s">
        <v>55</v>
      </c>
    </row>
    <row r="26" spans="1:9" ht="64.150000000000006" customHeight="1">
      <c r="A26" s="93"/>
      <c r="B26" s="63" t="s">
        <v>56</v>
      </c>
      <c r="C26" s="64">
        <v>45000</v>
      </c>
      <c r="D26" s="65">
        <v>5</v>
      </c>
      <c r="E26" s="65">
        <v>1</v>
      </c>
      <c r="F26" s="64">
        <f>C26*D26*E26</f>
        <v>225000</v>
      </c>
      <c r="G26" s="66" t="s">
        <v>25</v>
      </c>
      <c r="H26" s="68" t="s">
        <v>57</v>
      </c>
      <c r="I26" s="51" t="s">
        <v>26</v>
      </c>
    </row>
    <row r="27" spans="1:9" ht="52.5" customHeight="1">
      <c r="A27" s="94">
        <v>3</v>
      </c>
      <c r="B27" s="63" t="s">
        <v>58</v>
      </c>
      <c r="C27" s="69">
        <v>1000</v>
      </c>
      <c r="D27" s="65">
        <v>5</v>
      </c>
      <c r="E27" s="65">
        <v>1</v>
      </c>
      <c r="F27" s="64">
        <f>C27*D27*E27</f>
        <v>5000</v>
      </c>
      <c r="G27" s="66" t="s">
        <v>27</v>
      </c>
      <c r="H27" s="70" t="s">
        <v>59</v>
      </c>
    </row>
    <row r="28" spans="1:9" ht="52.5" customHeight="1">
      <c r="A28" s="95"/>
      <c r="B28" s="62" t="s">
        <v>60</v>
      </c>
      <c r="C28" s="69">
        <v>400</v>
      </c>
      <c r="D28" s="65">
        <v>5</v>
      </c>
      <c r="E28" s="65">
        <v>2</v>
      </c>
      <c r="F28" s="64">
        <f>C28*D28*E28</f>
        <v>4000</v>
      </c>
      <c r="G28" s="66" t="s">
        <v>28</v>
      </c>
      <c r="H28" s="70" t="s">
        <v>29</v>
      </c>
    </row>
    <row r="29" spans="1:9" ht="56" customHeight="1">
      <c r="A29" s="96" t="s">
        <v>30</v>
      </c>
      <c r="B29" s="97"/>
      <c r="C29" s="97"/>
      <c r="D29" s="97"/>
      <c r="E29" s="97"/>
      <c r="F29" s="45">
        <f>SUM(F24:F28)</f>
        <v>272500</v>
      </c>
      <c r="G29" s="46"/>
      <c r="H29" s="45"/>
    </row>
    <row r="30" spans="1:9" ht="25.15" customHeight="1">
      <c r="A30" s="84"/>
      <c r="B30" s="82"/>
      <c r="C30" s="82"/>
      <c r="D30" s="82"/>
      <c r="E30" s="82"/>
      <c r="F30" s="82"/>
      <c r="G30" s="82"/>
      <c r="H30" s="83"/>
    </row>
    <row r="31" spans="1:9" s="53" customFormat="1" ht="25.15" customHeight="1">
      <c r="A31" s="54"/>
      <c r="B31" s="55"/>
      <c r="C31" s="55"/>
      <c r="D31" s="55"/>
      <c r="E31" s="55"/>
      <c r="F31" s="56"/>
      <c r="G31" s="57"/>
      <c r="H31" s="56"/>
    </row>
    <row r="32" spans="1:9" ht="29.65" customHeight="1">
      <c r="A32" s="58"/>
      <c r="B32" s="98" t="s">
        <v>31</v>
      </c>
      <c r="C32" s="99"/>
      <c r="D32" s="99"/>
      <c r="E32" s="99"/>
      <c r="F32" s="99"/>
      <c r="G32" s="99"/>
      <c r="H32" s="100"/>
    </row>
    <row r="33" spans="1:9" ht="46.5" customHeight="1">
      <c r="A33" s="47">
        <v>8</v>
      </c>
      <c r="B33" s="52" t="s">
        <v>32</v>
      </c>
      <c r="C33" s="49">
        <v>3500</v>
      </c>
      <c r="D33" s="47">
        <v>5</v>
      </c>
      <c r="E33" s="47">
        <v>1</v>
      </c>
      <c r="F33" s="49">
        <f t="shared" ref="F33" si="0">C33*D33*E33</f>
        <v>17500</v>
      </c>
      <c r="G33" s="50" t="s">
        <v>33</v>
      </c>
      <c r="H33" s="52" t="s">
        <v>34</v>
      </c>
    </row>
    <row r="34" spans="1:9" ht="25.15" customHeight="1">
      <c r="A34" s="101" t="s">
        <v>35</v>
      </c>
      <c r="B34" s="102"/>
      <c r="C34" s="102"/>
      <c r="D34" s="102"/>
      <c r="E34" s="103"/>
      <c r="F34" s="45">
        <f>SUM(F32:F33)</f>
        <v>17500</v>
      </c>
      <c r="G34" s="46"/>
      <c r="H34" s="45"/>
    </row>
    <row r="35" spans="1:9" ht="25.15" customHeight="1">
      <c r="A35" s="104"/>
      <c r="B35" s="105"/>
      <c r="C35" s="105"/>
      <c r="D35" s="105"/>
      <c r="E35" s="105"/>
      <c r="F35" s="105"/>
      <c r="G35" s="105"/>
      <c r="H35" s="106"/>
    </row>
    <row r="36" spans="1:9" ht="70">
      <c r="A36" s="26" t="s">
        <v>36</v>
      </c>
      <c r="B36" s="26" t="s">
        <v>4</v>
      </c>
      <c r="C36" s="42" t="s">
        <v>18</v>
      </c>
      <c r="D36" s="43" t="s">
        <v>22</v>
      </c>
      <c r="E36" s="43" t="s">
        <v>23</v>
      </c>
      <c r="F36" s="42" t="s">
        <v>19</v>
      </c>
      <c r="G36" s="27"/>
      <c r="H36" s="26" t="s">
        <v>7</v>
      </c>
    </row>
    <row r="37" spans="1:9" ht="33" customHeight="1">
      <c r="A37" s="58"/>
      <c r="B37" s="107" t="s">
        <v>37</v>
      </c>
      <c r="C37" s="99"/>
      <c r="D37" s="99"/>
      <c r="E37" s="99"/>
      <c r="F37" s="99"/>
      <c r="G37" s="99"/>
      <c r="H37" s="100"/>
    </row>
    <row r="38" spans="1:9" ht="46.5" customHeight="1">
      <c r="A38" s="47">
        <v>1</v>
      </c>
      <c r="B38" s="48" t="s">
        <v>38</v>
      </c>
      <c r="C38" s="44">
        <f>I38</f>
        <v>843635.9</v>
      </c>
      <c r="D38" s="47">
        <v>1</v>
      </c>
      <c r="E38" s="59" t="s">
        <v>61</v>
      </c>
      <c r="F38" s="49">
        <f>E38*C38</f>
        <v>14341.810300000001</v>
      </c>
      <c r="G38" s="50" t="s">
        <v>39</v>
      </c>
      <c r="H38" s="48" t="s">
        <v>40</v>
      </c>
      <c r="I38" s="3">
        <v>843635.9</v>
      </c>
    </row>
    <row r="39" spans="1:9" ht="33.75" customHeight="1">
      <c r="A39" s="96" t="s">
        <v>41</v>
      </c>
      <c r="B39" s="97"/>
      <c r="C39" s="97"/>
      <c r="D39" s="97"/>
      <c r="E39" s="97"/>
      <c r="F39" s="45">
        <f>SUM(F38:F38)</f>
        <v>14341.810300000001</v>
      </c>
      <c r="G39" s="46"/>
      <c r="H39" s="45"/>
    </row>
    <row r="40" spans="1:9">
      <c r="A40" s="84"/>
      <c r="B40" s="82"/>
      <c r="C40" s="82"/>
      <c r="D40" s="82"/>
      <c r="E40" s="82"/>
      <c r="F40" s="82"/>
      <c r="G40" s="82"/>
      <c r="H40" s="83"/>
    </row>
    <row r="41" spans="1:9" ht="70">
      <c r="A41" s="26" t="s">
        <v>42</v>
      </c>
      <c r="B41" s="26" t="s">
        <v>4</v>
      </c>
      <c r="C41" s="42" t="s">
        <v>18</v>
      </c>
      <c r="D41" s="43" t="s">
        <v>20</v>
      </c>
      <c r="E41" s="43" t="s">
        <v>43</v>
      </c>
      <c r="F41" s="42" t="s">
        <v>19</v>
      </c>
      <c r="G41" s="27"/>
      <c r="H41" s="26" t="s">
        <v>7</v>
      </c>
    </row>
    <row r="42" spans="1:9" ht="46.5" customHeight="1">
      <c r="A42" s="47">
        <v>1</v>
      </c>
      <c r="B42" s="48" t="s">
        <v>44</v>
      </c>
      <c r="C42" s="49">
        <f>F29+F34+F39</f>
        <v>304341.81030000001</v>
      </c>
      <c r="D42" s="47">
        <v>1</v>
      </c>
      <c r="E42" s="60">
        <v>0.06</v>
      </c>
      <c r="F42" s="49">
        <f>C42*D42*E42</f>
        <v>18260.508618</v>
      </c>
      <c r="G42" s="50"/>
      <c r="H42" s="48" t="s">
        <v>45</v>
      </c>
    </row>
    <row r="43" spans="1:9" ht="70.150000000000006" customHeight="1">
      <c r="A43" s="96" t="s">
        <v>46</v>
      </c>
      <c r="B43" s="97"/>
      <c r="C43" s="97"/>
      <c r="D43" s="97"/>
      <c r="E43" s="97"/>
      <c r="F43" s="45">
        <f>SUM(F42)</f>
        <v>18260.508618</v>
      </c>
      <c r="G43" s="46"/>
      <c r="H43" s="45"/>
    </row>
  </sheetData>
  <mergeCells count="30">
    <mergeCell ref="A39:E39"/>
    <mergeCell ref="A40:H40"/>
    <mergeCell ref="A43:E43"/>
    <mergeCell ref="B32:H32"/>
    <mergeCell ref="A34:E34"/>
    <mergeCell ref="A35:H35"/>
    <mergeCell ref="B37:H37"/>
    <mergeCell ref="A22:H22"/>
    <mergeCell ref="A25:A26"/>
    <mergeCell ref="A27:A28"/>
    <mergeCell ref="A29:E29"/>
    <mergeCell ref="A30:H30"/>
    <mergeCell ref="A21:H21"/>
    <mergeCell ref="B16:C16"/>
    <mergeCell ref="D16:E16"/>
    <mergeCell ref="B17:C17"/>
    <mergeCell ref="D17:E17"/>
    <mergeCell ref="A18:C18"/>
    <mergeCell ref="D18:E18"/>
    <mergeCell ref="B15:C15"/>
    <mergeCell ref="D15:E15"/>
    <mergeCell ref="B13:C13"/>
    <mergeCell ref="D13:E13"/>
    <mergeCell ref="A20:H20"/>
    <mergeCell ref="A2:H2"/>
    <mergeCell ref="B10:H10"/>
    <mergeCell ref="B12:C12"/>
    <mergeCell ref="D12:E12"/>
    <mergeCell ref="B14:C14"/>
    <mergeCell ref="D14:E14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2024-07-19T06:19:50Z</dcterms:created>
  <dcterms:modified xsi:type="dcterms:W3CDTF">2024-08-29T09:37:52Z</dcterms:modified>
</cp:coreProperties>
</file>