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BC2ADD29-DA9E-44E4-B06B-D9D43DF60C31}" xr6:coauthVersionLast="43" xr6:coauthVersionMax="43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8" i="2" l="1"/>
  <c r="F33" i="3" l="1"/>
  <c r="G33" i="3"/>
  <c r="H33" i="3"/>
  <c r="H25" i="2"/>
  <c r="G25" i="2"/>
  <c r="H52" i="3" l="1"/>
  <c r="G52" i="3"/>
  <c r="F52" i="3"/>
  <c r="E52" i="3"/>
  <c r="D52" i="3"/>
  <c r="C52" i="3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G53" i="3" s="1"/>
  <c r="G58" i="3" s="1"/>
  <c r="F38" i="3"/>
  <c r="D38" i="3"/>
  <c r="C38" i="3"/>
  <c r="H37" i="3"/>
  <c r="H36" i="3"/>
  <c r="H35" i="3"/>
  <c r="H34" i="3"/>
  <c r="E34" i="3"/>
  <c r="E38" i="3" s="1"/>
  <c r="E33" i="3"/>
  <c r="D33" i="3"/>
  <c r="C33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D53" i="3" s="1"/>
  <c r="C13" i="3"/>
  <c r="H12" i="3"/>
  <c r="H11" i="3"/>
  <c r="H10" i="3"/>
  <c r="H9" i="3"/>
  <c r="H8" i="3"/>
  <c r="E8" i="3"/>
  <c r="E13" i="3" s="1"/>
  <c r="I44" i="2"/>
  <c r="J37" i="2"/>
  <c r="F37" i="2"/>
  <c r="J36" i="2"/>
  <c r="F36" i="2"/>
  <c r="J35" i="2"/>
  <c r="F35" i="2"/>
  <c r="I25" i="2"/>
  <c r="G28" i="2" s="1"/>
  <c r="B28" i="2"/>
  <c r="K28" i="2" l="1"/>
  <c r="F53" i="3"/>
  <c r="E58" i="3" s="1"/>
  <c r="H50" i="3"/>
  <c r="H24" i="3"/>
  <c r="H13" i="3"/>
  <c r="H43" i="3"/>
  <c r="H21" i="3"/>
  <c r="C53" i="3"/>
  <c r="E53" i="3"/>
  <c r="H53" i="3" l="1"/>
  <c r="C58" i="3" s="1"/>
  <c r="I58" i="3" s="1"/>
</calcChain>
</file>

<file path=xl/sharedStrings.xml><?xml version="1.0" encoding="utf-8"?>
<sst xmlns="http://schemas.openxmlformats.org/spreadsheetml/2006/main" count="141" uniqueCount="111">
  <si>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</si>
  <si>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</si>
  <si>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</si>
  <si>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</si>
  <si>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</si>
  <si>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</si>
  <si>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</si>
  <si>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</si>
  <si>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</si>
  <si>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</si>
  <si>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</si>
  <si>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</si>
  <si>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</si>
  <si>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</si>
  <si>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</si>
  <si>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</si>
  <si>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</si>
  <si>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</si>
  <si>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</si>
  <si>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</si>
  <si>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</si>
  <si>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</si>
  <si>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</si>
  <si>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</si>
  <si>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</si>
  <si>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</si>
  <si>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</si>
  <si>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</si>
  <si>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</si>
  <si>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</si>
  <si>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</si>
  <si>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</si>
  <si>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</si>
  <si>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</si>
  <si>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</si>
  <si>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</si>
  <si>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</si>
  <si>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</si>
  <si>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</si>
  <si>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</si>
  <si>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</si>
  <si>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</si>
  <si>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</si>
  <si>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</si>
  <si>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</si>
  <si>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</si>
  <si>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</si>
  <si>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</si>
  <si>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</si>
  <si>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</si>
  <si>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7.11中餐及晚餐、7.12中餐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</si>
  <si>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</si>
  <si>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</si>
  <si>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</si>
  <si>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</si>
  <si>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</si>
  <si>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</si>
  <si>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</si>
  <si>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</si>
  <si>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</si>
  <si>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</si>
  <si>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</si>
  <si>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</si>
  <si>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</si>
  <si>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</si>
  <si>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</si>
  <si>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</si>
  <si>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</si>
  <si>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</si>
  <si>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</si>
  <si>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</si>
  <si>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</si>
  <si>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</si>
  <si>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</si>
  <si>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</si>
  <si>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</si>
  <si>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3" type="noConversion"/>
  </si>
  <si>
    <t>经理</t>
    <phoneticPr fontId="13" type="noConversion"/>
  </si>
  <si>
    <t>雨衣</t>
    <phoneticPr fontId="13" type="noConversion"/>
  </si>
  <si>
    <t>LED</t>
    <phoneticPr fontId="13" type="noConversion"/>
  </si>
  <si>
    <t>印章</t>
    <phoneticPr fontId="13" type="noConversion"/>
  </si>
  <si>
    <t>闪送</t>
    <phoneticPr fontId="13" type="noConversion"/>
  </si>
  <si>
    <t>餐券打印</t>
    <phoneticPr fontId="13" type="noConversion"/>
  </si>
  <si>
    <t>兼职代买百岁山&amp;打火机</t>
    <phoneticPr fontId="13" type="noConversion"/>
  </si>
  <si>
    <t>餐费</t>
    <phoneticPr fontId="13" type="noConversion"/>
  </si>
  <si>
    <t>电池购买</t>
    <phoneticPr fontId="13" type="noConversion"/>
  </si>
  <si>
    <t>住宿费</t>
    <phoneticPr fontId="13" type="noConversion"/>
  </si>
  <si>
    <t>陈微微</t>
    <phoneticPr fontId="13" type="noConversion"/>
  </si>
  <si>
    <t>团号： HMOA-190708-SXY601</t>
    <phoneticPr fontId="13" type="noConversion"/>
  </si>
  <si>
    <t>会议日期：2018.7.22</t>
    <phoneticPr fontId="13" type="noConversion"/>
  </si>
  <si>
    <t>上海、合肥</t>
    <phoneticPr fontId="13" type="noConversion"/>
  </si>
  <si>
    <t>7.22-7.24</t>
    <phoneticPr fontId="13" type="noConversion"/>
  </si>
  <si>
    <t>上海-合肥高铁</t>
    <phoneticPr fontId="13" type="noConversion"/>
  </si>
  <si>
    <t>合肥--上海高铁</t>
    <phoneticPr fontId="13" type="noConversion"/>
  </si>
  <si>
    <t>打的费</t>
    <phoneticPr fontId="13" type="noConversion"/>
  </si>
  <si>
    <t>7月18日 通用-公司</t>
    <phoneticPr fontId="13" type="noConversion"/>
  </si>
  <si>
    <t>7月22日  家-高铁站</t>
    <phoneticPr fontId="13" type="noConversion"/>
  </si>
  <si>
    <t>7月22日合肥高铁-酒店</t>
    <phoneticPr fontId="13" type="noConversion"/>
  </si>
  <si>
    <t>7月22日酒店-天钥中心</t>
    <phoneticPr fontId="13" type="noConversion"/>
  </si>
  <si>
    <t>7月22日天钥中心-酒店</t>
    <phoneticPr fontId="13" type="noConversion"/>
  </si>
  <si>
    <t>7月24日酒店-高铁站</t>
    <phoneticPr fontId="13" type="noConversion"/>
  </si>
  <si>
    <t>7月24日 高铁站-家</t>
    <phoneticPr fontId="13" type="noConversion"/>
  </si>
  <si>
    <t>7月22日午餐</t>
    <phoneticPr fontId="13" type="noConversion"/>
  </si>
  <si>
    <t>7月22日晚餐宋双双 陈微微</t>
    <phoneticPr fontId="13" type="noConversion"/>
  </si>
  <si>
    <t>7月24日午餐</t>
    <phoneticPr fontId="13" type="noConversion"/>
  </si>
  <si>
    <t>7月24日晚餐</t>
    <phoneticPr fontId="13" type="noConversion"/>
  </si>
  <si>
    <t>餐费</t>
    <phoneticPr fontId="13" type="noConversion"/>
  </si>
  <si>
    <t>陈微微</t>
    <phoneticPr fontId="13" type="noConversion"/>
  </si>
  <si>
    <t>合肥</t>
    <phoneticPr fontId="13" type="noConversion"/>
  </si>
  <si>
    <t>7.22日-7月24日</t>
    <phoneticPr fontId="13" type="noConversion"/>
  </si>
  <si>
    <t>HMOA-190722-SXY601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</si>
</sst>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8" fillId="6" borderId="6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0"/>
  <sheetViews>
    <sheetView view="pageBreakPreview" zoomScale="60" zoomScaleNormal="100" workbookViewId="0">
      <selection activeCell="D39" sqref="D39:D42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76" t="s">
        <v>28</v>
      </c>
      <c r="D2" s="76"/>
      <c r="E2" s="76"/>
      <c r="F2" s="76"/>
      <c r="G2" s="76"/>
      <c r="H2" s="76"/>
      <c r="I2" s="20"/>
      <c r="J2" s="20"/>
      <c r="K2" s="20"/>
      <c r="L2" s="20"/>
    </row>
    <row r="4" spans="1:12" ht="21" customHeight="1">
      <c r="H4" s="100" t="s">
        <v>88</v>
      </c>
      <c r="I4" s="100"/>
      <c r="J4" s="100" t="s">
        <v>89</v>
      </c>
    </row>
    <row r="5" spans="1:12" ht="21" customHeight="1">
      <c r="H5" s="101"/>
      <c r="I5" s="101"/>
      <c r="J5" s="101"/>
    </row>
    <row r="6" spans="1:12" ht="21" customHeight="1">
      <c r="A6" s="89" t="s">
        <v>8</v>
      </c>
      <c r="B6" s="94" t="s">
        <v>29</v>
      </c>
      <c r="C6" s="77" t="s">
        <v>30</v>
      </c>
      <c r="D6" s="77"/>
      <c r="E6" s="77"/>
      <c r="F6" s="78" t="s">
        <v>31</v>
      </c>
      <c r="G6" s="78"/>
      <c r="H6" s="78"/>
      <c r="I6" s="78"/>
      <c r="J6" s="94" t="s">
        <v>32</v>
      </c>
    </row>
    <row r="7" spans="1:12" ht="21" customHeight="1">
      <c r="A7" s="89"/>
      <c r="B7" s="94"/>
      <c r="C7" s="6" t="s">
        <v>33</v>
      </c>
      <c r="D7" s="7" t="s">
        <v>34</v>
      </c>
      <c r="E7" s="4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94"/>
    </row>
    <row r="8" spans="1:12" ht="21" customHeight="1">
      <c r="A8" s="90">
        <v>1</v>
      </c>
      <c r="B8" s="84" t="s">
        <v>40</v>
      </c>
      <c r="C8" s="86">
        <v>0</v>
      </c>
      <c r="D8" s="90">
        <v>0</v>
      </c>
      <c r="E8" s="97">
        <f>C8*D8</f>
        <v>0</v>
      </c>
      <c r="F8" s="10">
        <v>0</v>
      </c>
      <c r="G8" s="10">
        <v>0</v>
      </c>
      <c r="H8" s="10">
        <f t="shared" ref="H8:H49" si="0">F8+G8</f>
        <v>0</v>
      </c>
      <c r="I8" s="21"/>
      <c r="J8" s="102" t="s">
        <v>41</v>
      </c>
    </row>
    <row r="9" spans="1:12" ht="21" customHeight="1">
      <c r="A9" s="90"/>
      <c r="B9" s="84"/>
      <c r="C9" s="86"/>
      <c r="D9" s="90"/>
      <c r="E9" s="97"/>
      <c r="F9" s="10">
        <v>0</v>
      </c>
      <c r="G9" s="10">
        <v>0</v>
      </c>
      <c r="H9" s="10">
        <f t="shared" si="0"/>
        <v>0</v>
      </c>
      <c r="I9" s="21"/>
      <c r="J9" s="103"/>
    </row>
    <row r="10" spans="1:12" ht="21" customHeight="1">
      <c r="A10" s="90"/>
      <c r="B10" s="84"/>
      <c r="C10" s="86"/>
      <c r="D10" s="90"/>
      <c r="E10" s="97"/>
      <c r="F10" s="10">
        <v>0</v>
      </c>
      <c r="G10" s="10">
        <v>0</v>
      </c>
      <c r="H10" s="10">
        <f t="shared" si="0"/>
        <v>0</v>
      </c>
      <c r="I10" s="21"/>
      <c r="J10" s="103"/>
    </row>
    <row r="11" spans="1:12" ht="21" customHeight="1">
      <c r="A11" s="90"/>
      <c r="B11" s="84"/>
      <c r="C11" s="86"/>
      <c r="D11" s="90"/>
      <c r="E11" s="97"/>
      <c r="F11" s="10">
        <v>0</v>
      </c>
      <c r="G11" s="10">
        <v>0</v>
      </c>
      <c r="H11" s="10">
        <f t="shared" si="0"/>
        <v>0</v>
      </c>
      <c r="I11" s="21"/>
      <c r="J11" s="103"/>
    </row>
    <row r="12" spans="1:12" ht="21" customHeight="1">
      <c r="A12" s="90"/>
      <c r="B12" s="84"/>
      <c r="C12" s="86"/>
      <c r="D12" s="90"/>
      <c r="E12" s="97"/>
      <c r="F12" s="10">
        <v>0</v>
      </c>
      <c r="G12" s="10">
        <v>0</v>
      </c>
      <c r="H12" s="10">
        <f t="shared" si="0"/>
        <v>0</v>
      </c>
      <c r="I12" s="21"/>
      <c r="J12" s="103"/>
    </row>
    <row r="13" spans="1:12" s="1" customFormat="1" ht="21" customHeight="1">
      <c r="A13" s="12"/>
      <c r="B13" s="13" t="s">
        <v>42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104"/>
    </row>
    <row r="14" spans="1:12" ht="21" customHeight="1">
      <c r="A14" s="91">
        <v>2</v>
      </c>
      <c r="B14" s="82" t="s">
        <v>43</v>
      </c>
      <c r="C14" s="95">
        <v>0</v>
      </c>
      <c r="D14" s="91">
        <v>0</v>
      </c>
      <c r="E14" s="95">
        <f t="shared" ref="E14:E47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02" t="s">
        <v>44</v>
      </c>
    </row>
    <row r="15" spans="1:12" ht="21" customHeight="1">
      <c r="A15" s="92"/>
      <c r="B15" s="83"/>
      <c r="C15" s="96"/>
      <c r="D15" s="92"/>
      <c r="E15" s="96"/>
      <c r="F15" s="10">
        <v>0</v>
      </c>
      <c r="G15" s="10">
        <v>0</v>
      </c>
      <c r="H15" s="10">
        <f t="shared" ref="H15" si="3">F15+G15</f>
        <v>0</v>
      </c>
      <c r="I15" s="21"/>
      <c r="J15" s="103"/>
    </row>
    <row r="16" spans="1:12" s="1" customFormat="1" ht="21" customHeight="1">
      <c r="A16" s="12"/>
      <c r="B16" s="13" t="s">
        <v>45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104"/>
    </row>
    <row r="17" spans="1:10" ht="21" customHeight="1">
      <c r="A17" s="90">
        <v>3</v>
      </c>
      <c r="B17" s="84" t="s">
        <v>46</v>
      </c>
      <c r="C17" s="86">
        <v>0</v>
      </c>
      <c r="D17" s="90">
        <v>0</v>
      </c>
      <c r="E17" s="97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05" t="s">
        <v>47</v>
      </c>
    </row>
    <row r="18" spans="1:10" ht="21" customHeight="1">
      <c r="A18" s="90"/>
      <c r="B18" s="84"/>
      <c r="C18" s="86"/>
      <c r="D18" s="90"/>
      <c r="E18" s="97"/>
      <c r="F18" s="10">
        <v>0</v>
      </c>
      <c r="G18" s="10">
        <v>0</v>
      </c>
      <c r="H18" s="10">
        <f t="shared" si="0"/>
        <v>0</v>
      </c>
      <c r="I18" s="21"/>
      <c r="J18" s="106"/>
    </row>
    <row r="19" spans="1:10" ht="21" customHeight="1">
      <c r="A19" s="90"/>
      <c r="B19" s="84"/>
      <c r="C19" s="86"/>
      <c r="D19" s="90"/>
      <c r="E19" s="97"/>
      <c r="F19" s="10">
        <v>0</v>
      </c>
      <c r="G19" s="10">
        <v>0</v>
      </c>
      <c r="H19" s="10">
        <f t="shared" si="0"/>
        <v>0</v>
      </c>
      <c r="I19" s="21"/>
      <c r="J19" s="106"/>
    </row>
    <row r="20" spans="1:10" ht="21" customHeight="1">
      <c r="A20" s="90"/>
      <c r="B20" s="84"/>
      <c r="C20" s="86"/>
      <c r="D20" s="90"/>
      <c r="E20" s="97"/>
      <c r="F20" s="10">
        <v>0</v>
      </c>
      <c r="G20" s="10">
        <v>0</v>
      </c>
      <c r="H20" s="10">
        <f t="shared" si="0"/>
        <v>0</v>
      </c>
      <c r="I20" s="21"/>
      <c r="J20" s="106"/>
    </row>
    <row r="21" spans="1:10" s="1" customFormat="1" ht="21" customHeight="1">
      <c r="A21" s="12"/>
      <c r="B21" s="13" t="s">
        <v>48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107"/>
    </row>
    <row r="22" spans="1:10" ht="21" customHeight="1">
      <c r="A22" s="90">
        <v>4</v>
      </c>
      <c r="B22" s="84" t="s">
        <v>49</v>
      </c>
      <c r="C22" s="86"/>
      <c r="D22" s="90">
        <v>1</v>
      </c>
      <c r="E22" s="97">
        <f t="shared" si="2"/>
        <v>0</v>
      </c>
      <c r="F22" s="10">
        <v>0</v>
      </c>
      <c r="G22" s="10">
        <v>0</v>
      </c>
      <c r="H22" s="10">
        <f t="shared" si="0"/>
        <v>0</v>
      </c>
      <c r="I22" s="21" t="s">
        <v>50</v>
      </c>
      <c r="J22" s="105" t="s">
        <v>51</v>
      </c>
    </row>
    <row r="23" spans="1:10" ht="21" customHeight="1">
      <c r="A23" s="90"/>
      <c r="B23" s="84"/>
      <c r="C23" s="86"/>
      <c r="D23" s="90"/>
      <c r="E23" s="97"/>
      <c r="F23" s="10">
        <v>0</v>
      </c>
      <c r="G23" s="10">
        <v>0</v>
      </c>
      <c r="H23" s="10">
        <f t="shared" si="0"/>
        <v>0</v>
      </c>
      <c r="I23" s="21"/>
      <c r="J23" s="106"/>
    </row>
    <row r="24" spans="1:10" s="1" customFormat="1" ht="21" customHeight="1">
      <c r="A24" s="12"/>
      <c r="B24" s="13" t="s">
        <v>52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107"/>
    </row>
    <row r="25" spans="1:10" ht="21" customHeight="1">
      <c r="A25" s="91">
        <v>5</v>
      </c>
      <c r="B25" s="82" t="s">
        <v>53</v>
      </c>
      <c r="C25" s="10">
        <v>0</v>
      </c>
      <c r="D25" s="8">
        <v>1</v>
      </c>
      <c r="E25" s="11"/>
      <c r="F25" s="10"/>
      <c r="G25" s="10"/>
      <c r="H25" s="10"/>
      <c r="I25" s="21" t="s">
        <v>78</v>
      </c>
      <c r="J25" s="22" t="s">
        <v>54</v>
      </c>
    </row>
    <row r="26" spans="1:10" ht="21" customHeight="1">
      <c r="A26" s="93"/>
      <c r="B26" s="85"/>
      <c r="C26" s="63"/>
      <c r="D26" s="64"/>
      <c r="E26" s="61"/>
      <c r="F26" s="63"/>
      <c r="G26" s="63"/>
      <c r="H26" s="63"/>
      <c r="I26" s="21" t="s">
        <v>78</v>
      </c>
      <c r="J26" s="62"/>
    </row>
    <row r="27" spans="1:10" ht="21" customHeight="1">
      <c r="A27" s="93"/>
      <c r="B27" s="85"/>
      <c r="C27" s="63"/>
      <c r="D27" s="64"/>
      <c r="E27" s="61"/>
      <c r="F27" s="63"/>
      <c r="G27" s="63"/>
      <c r="H27" s="63"/>
      <c r="I27" s="21" t="s">
        <v>80</v>
      </c>
      <c r="J27" s="62"/>
    </row>
    <row r="28" spans="1:10" ht="21" customHeight="1">
      <c r="A28" s="93"/>
      <c r="B28" s="85"/>
      <c r="C28" s="63"/>
      <c r="D28" s="64"/>
      <c r="E28" s="61"/>
      <c r="F28" s="63"/>
      <c r="G28" s="63"/>
      <c r="H28" s="63"/>
      <c r="I28" s="21" t="s">
        <v>81</v>
      </c>
      <c r="J28" s="62"/>
    </row>
    <row r="29" spans="1:10" ht="21" customHeight="1">
      <c r="A29" s="93"/>
      <c r="B29" s="85"/>
      <c r="C29" s="63"/>
      <c r="D29" s="64"/>
      <c r="E29" s="61"/>
      <c r="F29" s="63"/>
      <c r="G29" s="63"/>
      <c r="H29" s="63"/>
      <c r="I29" s="21" t="s">
        <v>79</v>
      </c>
      <c r="J29" s="62"/>
    </row>
    <row r="30" spans="1:10" ht="21" customHeight="1">
      <c r="A30" s="93"/>
      <c r="B30" s="85"/>
      <c r="C30" s="63"/>
      <c r="D30" s="64"/>
      <c r="E30" s="61"/>
      <c r="F30" s="63"/>
      <c r="G30" s="63"/>
      <c r="H30" s="63"/>
      <c r="I30" s="21" t="s">
        <v>82</v>
      </c>
      <c r="J30" s="62"/>
    </row>
    <row r="31" spans="1:10" ht="21" customHeight="1">
      <c r="A31" s="93"/>
      <c r="B31" s="85"/>
      <c r="C31" s="63"/>
      <c r="D31" s="64"/>
      <c r="E31" s="61"/>
      <c r="F31" s="63"/>
      <c r="G31" s="63"/>
      <c r="H31" s="63"/>
      <c r="I31" s="73" t="s">
        <v>85</v>
      </c>
      <c r="J31" s="62"/>
    </row>
    <row r="32" spans="1:10" ht="21" customHeight="1">
      <c r="A32" s="92"/>
      <c r="B32" s="83"/>
      <c r="C32" s="10">
        <v>0</v>
      </c>
      <c r="D32" s="8">
        <v>0</v>
      </c>
      <c r="E32" s="11"/>
      <c r="F32" s="10"/>
      <c r="G32" s="10"/>
      <c r="H32" s="10"/>
      <c r="I32" s="21" t="s">
        <v>83</v>
      </c>
      <c r="J32" s="23"/>
    </row>
    <row r="33" spans="1:10" s="1" customFormat="1" ht="21" customHeight="1">
      <c r="A33" s="12"/>
      <c r="B33" s="13" t="s">
        <v>55</v>
      </c>
      <c r="C33" s="14">
        <f>SUM(C25)</f>
        <v>0</v>
      </c>
      <c r="D33" s="15">
        <f t="shared" ref="D33" si="7">SUM(D25)</f>
        <v>1</v>
      </c>
      <c r="E33" s="15">
        <f>E25</f>
        <v>0</v>
      </c>
      <c r="F33" s="14">
        <f>F28+F29</f>
        <v>0</v>
      </c>
      <c r="G33" s="14">
        <f>G25+G26+G27+G28+G29+G30+G31+G32</f>
        <v>0</v>
      </c>
      <c r="H33" s="14">
        <f>H25+H26+H27+H28+H29+H30+H32+H31</f>
        <v>0</v>
      </c>
      <c r="I33" s="24"/>
      <c r="J33" s="25"/>
    </row>
    <row r="34" spans="1:10" ht="21" customHeight="1">
      <c r="A34" s="90">
        <v>6</v>
      </c>
      <c r="B34" s="84" t="s">
        <v>56</v>
      </c>
      <c r="C34" s="86">
        <v>0</v>
      </c>
      <c r="D34" s="90">
        <v>0</v>
      </c>
      <c r="E34" s="97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102" t="s">
        <v>57</v>
      </c>
    </row>
    <row r="35" spans="1:10" ht="21" customHeight="1">
      <c r="A35" s="90"/>
      <c r="B35" s="84"/>
      <c r="C35" s="86"/>
      <c r="D35" s="90"/>
      <c r="E35" s="97"/>
      <c r="F35" s="10">
        <v>0</v>
      </c>
      <c r="G35" s="10">
        <v>0</v>
      </c>
      <c r="H35" s="10">
        <f t="shared" si="0"/>
        <v>0</v>
      </c>
      <c r="I35" s="21"/>
      <c r="J35" s="106"/>
    </row>
    <row r="36" spans="1:10" ht="21" customHeight="1">
      <c r="A36" s="90"/>
      <c r="B36" s="84"/>
      <c r="C36" s="86"/>
      <c r="D36" s="90"/>
      <c r="E36" s="97"/>
      <c r="F36" s="10">
        <v>0</v>
      </c>
      <c r="G36" s="10">
        <v>0</v>
      </c>
      <c r="H36" s="10">
        <f t="shared" si="0"/>
        <v>0</v>
      </c>
      <c r="I36" s="21"/>
      <c r="J36" s="106"/>
    </row>
    <row r="37" spans="1:10" ht="21" customHeight="1">
      <c r="A37" s="90"/>
      <c r="B37" s="84"/>
      <c r="C37" s="86"/>
      <c r="D37" s="90"/>
      <c r="E37" s="97"/>
      <c r="F37" s="10">
        <v>0</v>
      </c>
      <c r="G37" s="10">
        <v>0</v>
      </c>
      <c r="H37" s="10">
        <f t="shared" si="0"/>
        <v>0</v>
      </c>
      <c r="I37" s="21"/>
      <c r="J37" s="106"/>
    </row>
    <row r="38" spans="1:10" s="1" customFormat="1" ht="21" customHeight="1">
      <c r="A38" s="12"/>
      <c r="B38" s="13" t="s">
        <v>58</v>
      </c>
      <c r="C38" s="14">
        <f>SUM(C34)</f>
        <v>0</v>
      </c>
      <c r="D38" s="15">
        <f t="shared" ref="D38:E38" si="8">SUM(D34)</f>
        <v>0</v>
      </c>
      <c r="E38" s="15">
        <f t="shared" si="8"/>
        <v>0</v>
      </c>
      <c r="F38" s="14">
        <f>SUM(F34:F37)</f>
        <v>0</v>
      </c>
      <c r="G38" s="14">
        <f t="shared" ref="G38" si="9">SUM(G34:G37)</f>
        <v>0</v>
      </c>
      <c r="H38" s="14"/>
      <c r="I38" s="24"/>
      <c r="J38" s="107"/>
    </row>
    <row r="39" spans="1:10" ht="21" customHeight="1">
      <c r="A39" s="90">
        <v>7</v>
      </c>
      <c r="B39" s="84" t="s">
        <v>59</v>
      </c>
      <c r="C39" s="86">
        <v>0</v>
      </c>
      <c r="D39" s="90">
        <v>0</v>
      </c>
      <c r="E39" s="97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108"/>
    </row>
    <row r="40" spans="1:10" ht="21" customHeight="1">
      <c r="A40" s="90"/>
      <c r="B40" s="84"/>
      <c r="C40" s="86"/>
      <c r="D40" s="90"/>
      <c r="E40" s="97"/>
      <c r="F40" s="10">
        <v>0</v>
      </c>
      <c r="G40" s="10">
        <v>0</v>
      </c>
      <c r="H40" s="10">
        <f t="shared" si="0"/>
        <v>0</v>
      </c>
      <c r="I40" s="21"/>
      <c r="J40" s="98"/>
    </row>
    <row r="41" spans="1:10" ht="21" customHeight="1">
      <c r="A41" s="90"/>
      <c r="B41" s="84"/>
      <c r="C41" s="86"/>
      <c r="D41" s="90"/>
      <c r="E41" s="97"/>
      <c r="F41" s="10">
        <v>0</v>
      </c>
      <c r="G41" s="10">
        <v>0</v>
      </c>
      <c r="H41" s="10">
        <f t="shared" si="0"/>
        <v>0</v>
      </c>
      <c r="I41" s="21"/>
      <c r="J41" s="98"/>
    </row>
    <row r="42" spans="1:10" ht="21" customHeight="1">
      <c r="A42" s="90"/>
      <c r="B42" s="84"/>
      <c r="C42" s="86"/>
      <c r="D42" s="90"/>
      <c r="E42" s="97"/>
      <c r="F42" s="10">
        <v>0</v>
      </c>
      <c r="G42" s="10">
        <v>0</v>
      </c>
      <c r="H42" s="10">
        <f t="shared" si="0"/>
        <v>0</v>
      </c>
      <c r="I42" s="21"/>
      <c r="J42" s="98"/>
    </row>
    <row r="43" spans="1:10" s="1" customFormat="1" ht="21" customHeight="1">
      <c r="A43" s="12"/>
      <c r="B43" s="13" t="s">
        <v>60</v>
      </c>
      <c r="C43" s="14">
        <f>SUM(C39)</f>
        <v>0</v>
      </c>
      <c r="D43" s="15">
        <f t="shared" ref="D43:E43" si="10">SUM(D39)</f>
        <v>0</v>
      </c>
      <c r="E43" s="15">
        <f t="shared" si="10"/>
        <v>0</v>
      </c>
      <c r="F43" s="14">
        <f>SUM(F39:F42)</f>
        <v>0</v>
      </c>
      <c r="G43" s="14">
        <f t="shared" ref="G43:H43" si="11">SUM(G39:G42)</f>
        <v>0</v>
      </c>
      <c r="H43" s="14">
        <f t="shared" si="11"/>
        <v>0</v>
      </c>
      <c r="I43" s="24"/>
      <c r="J43" s="99"/>
    </row>
    <row r="44" spans="1:10" ht="21" customHeight="1">
      <c r="A44" s="90">
        <v>8</v>
      </c>
      <c r="B44" s="84" t="s">
        <v>61</v>
      </c>
      <c r="C44" s="86">
        <v>0</v>
      </c>
      <c r="D44" s="90">
        <v>0</v>
      </c>
      <c r="E44" s="97">
        <f t="shared" si="2"/>
        <v>0</v>
      </c>
      <c r="F44" s="10">
        <v>0</v>
      </c>
      <c r="G44" s="10">
        <v>0</v>
      </c>
      <c r="H44" s="10">
        <f t="shared" si="0"/>
        <v>0</v>
      </c>
      <c r="I44" s="21"/>
      <c r="J44" s="105" t="s">
        <v>62</v>
      </c>
    </row>
    <row r="45" spans="1:10" ht="21" customHeight="1">
      <c r="A45" s="90"/>
      <c r="B45" s="84"/>
      <c r="C45" s="86"/>
      <c r="D45" s="90"/>
      <c r="E45" s="97"/>
      <c r="F45" s="10">
        <v>0</v>
      </c>
      <c r="G45" s="10">
        <v>0</v>
      </c>
      <c r="H45" s="10">
        <f t="shared" si="0"/>
        <v>0</v>
      </c>
      <c r="I45" s="21"/>
      <c r="J45" s="106"/>
    </row>
    <row r="46" spans="1:10" s="1" customFormat="1" ht="21" customHeight="1">
      <c r="A46" s="12"/>
      <c r="B46" s="13" t="s">
        <v>63</v>
      </c>
      <c r="C46" s="14">
        <f>SUM(C44)</f>
        <v>0</v>
      </c>
      <c r="D46" s="15">
        <f t="shared" ref="D46:E46" si="12">SUM(D44)</f>
        <v>0</v>
      </c>
      <c r="E46" s="15">
        <f t="shared" si="12"/>
        <v>0</v>
      </c>
      <c r="F46" s="14">
        <f>SUM(F44:F45)</f>
        <v>0</v>
      </c>
      <c r="G46" s="14">
        <f t="shared" ref="G46:H46" si="13">SUM(G44:G45)</f>
        <v>0</v>
      </c>
      <c r="H46" s="14">
        <f t="shared" si="13"/>
        <v>0</v>
      </c>
      <c r="I46" s="24"/>
      <c r="J46" s="107"/>
    </row>
    <row r="47" spans="1:10" ht="21" customHeight="1">
      <c r="A47" s="90">
        <v>9</v>
      </c>
      <c r="B47" s="84" t="s">
        <v>64</v>
      </c>
      <c r="C47" s="86">
        <v>0</v>
      </c>
      <c r="D47" s="90">
        <v>0</v>
      </c>
      <c r="E47" s="97">
        <f t="shared" si="2"/>
        <v>0</v>
      </c>
      <c r="F47" s="10">
        <v>0</v>
      </c>
      <c r="G47" s="10">
        <v>0</v>
      </c>
      <c r="H47" s="10">
        <f t="shared" si="0"/>
        <v>0</v>
      </c>
      <c r="I47" s="21"/>
      <c r="J47" s="102" t="s">
        <v>65</v>
      </c>
    </row>
    <row r="48" spans="1:10" ht="21" customHeight="1">
      <c r="A48" s="90"/>
      <c r="B48" s="84"/>
      <c r="C48" s="86"/>
      <c r="D48" s="90"/>
      <c r="E48" s="97"/>
      <c r="F48" s="10">
        <v>0</v>
      </c>
      <c r="G48" s="10">
        <v>0</v>
      </c>
      <c r="H48" s="10">
        <f t="shared" si="0"/>
        <v>0</v>
      </c>
      <c r="I48" s="21"/>
      <c r="J48" s="103"/>
    </row>
    <row r="49" spans="1:10" ht="21" customHeight="1">
      <c r="A49" s="90"/>
      <c r="B49" s="84"/>
      <c r="C49" s="86"/>
      <c r="D49" s="90"/>
      <c r="E49" s="97"/>
      <c r="F49" s="10">
        <v>0</v>
      </c>
      <c r="G49" s="10">
        <v>0</v>
      </c>
      <c r="H49" s="10">
        <f t="shared" si="0"/>
        <v>0</v>
      </c>
      <c r="I49" s="21"/>
      <c r="J49" s="103"/>
    </row>
    <row r="50" spans="1:10" s="1" customFormat="1" ht="21" customHeight="1">
      <c r="A50" s="12"/>
      <c r="B50" s="13" t="s">
        <v>66</v>
      </c>
      <c r="C50" s="14">
        <f>SUM(C47)</f>
        <v>0</v>
      </c>
      <c r="D50" s="15">
        <f t="shared" ref="D50:E50" si="14">SUM(D47)</f>
        <v>0</v>
      </c>
      <c r="E50" s="15">
        <f t="shared" si="14"/>
        <v>0</v>
      </c>
      <c r="F50" s="14">
        <f>SUM(F47:F49)</f>
        <v>0</v>
      </c>
      <c r="G50" s="14">
        <f t="shared" ref="G50:H50" si="15">SUM(G47:G49)</f>
        <v>0</v>
      </c>
      <c r="H50" s="14">
        <f t="shared" si="15"/>
        <v>0</v>
      </c>
      <c r="I50" s="24"/>
      <c r="J50" s="104"/>
    </row>
    <row r="51" spans="1:10" ht="21" customHeight="1">
      <c r="A51" s="16">
        <v>10</v>
      </c>
      <c r="B51" s="9" t="s">
        <v>67</v>
      </c>
      <c r="C51" s="10">
        <v>0</v>
      </c>
      <c r="D51" s="8">
        <v>0</v>
      </c>
      <c r="E51" s="11">
        <v>0</v>
      </c>
      <c r="F51" s="10">
        <v>0</v>
      </c>
      <c r="G51" s="10">
        <v>0</v>
      </c>
      <c r="H51" s="11">
        <v>0</v>
      </c>
      <c r="I51" s="21"/>
      <c r="J51" s="98"/>
    </row>
    <row r="52" spans="1:10" s="1" customFormat="1" ht="21" customHeight="1">
      <c r="A52" s="12"/>
      <c r="B52" s="13" t="s">
        <v>68</v>
      </c>
      <c r="C52" s="14">
        <f>C51</f>
        <v>0</v>
      </c>
      <c r="D52" s="15">
        <f>D51</f>
        <v>0</v>
      </c>
      <c r="E52" s="15">
        <f>E51</f>
        <v>0</v>
      </c>
      <c r="F52" s="14">
        <f>SUM(F51:F51)</f>
        <v>0</v>
      </c>
      <c r="G52" s="14">
        <f>SUM(G51:G51)</f>
        <v>0</v>
      </c>
      <c r="H52" s="14">
        <f>H51</f>
        <v>0</v>
      </c>
      <c r="I52" s="24"/>
      <c r="J52" s="99"/>
    </row>
    <row r="53" spans="1:10" ht="21" customHeight="1">
      <c r="A53" s="12"/>
      <c r="B53" s="13" t="s">
        <v>16</v>
      </c>
      <c r="C53" s="14">
        <f>SUM(C52,C50,C46,C43,C38,C33,C24,C21,C16,C13)</f>
        <v>0</v>
      </c>
      <c r="D53" s="15">
        <f>SUM(D52,D50,D46,D43,D38,D33,D24,D21,D16,D13)</f>
        <v>2</v>
      </c>
      <c r="E53" s="15">
        <f>SUM(E52,E50,E46,E43,E38,E33,E24,E21,E16,E13)</f>
        <v>0</v>
      </c>
      <c r="F53" s="14">
        <f>SUM(F52,F50,F46,F43,F38,F33,F24,F21,F16,F13)</f>
        <v>0</v>
      </c>
      <c r="G53" s="14">
        <f>SUM(G52,G50,G46,G43,G38,G33,G24,G21,G16,G13)</f>
        <v>0</v>
      </c>
      <c r="H53" s="14">
        <f>H13+H21+H16+H24+H33+H38+H43+H46+H50+H52</f>
        <v>0</v>
      </c>
      <c r="I53" s="24"/>
      <c r="J53" s="26"/>
    </row>
    <row r="57" spans="1:10" ht="21" customHeight="1">
      <c r="A57" s="79" t="s">
        <v>69</v>
      </c>
      <c r="B57" s="80"/>
      <c r="C57" s="81" t="s">
        <v>70</v>
      </c>
      <c r="D57" s="81"/>
      <c r="E57" s="81" t="s">
        <v>71</v>
      </c>
      <c r="F57" s="81"/>
      <c r="G57" s="81" t="s">
        <v>72</v>
      </c>
      <c r="H57" s="81"/>
      <c r="I57" s="27" t="s">
        <v>73</v>
      </c>
    </row>
    <row r="58" spans="1:10" ht="21" customHeight="1">
      <c r="A58" s="87"/>
      <c r="B58" s="88"/>
      <c r="C58" s="88">
        <f>H53</f>
        <v>0</v>
      </c>
      <c r="D58" s="88"/>
      <c r="E58" s="88">
        <f>F53</f>
        <v>0</v>
      </c>
      <c r="F58" s="88"/>
      <c r="G58" s="88">
        <f>G53</f>
        <v>0</v>
      </c>
      <c r="H58" s="88"/>
      <c r="I58" s="28">
        <f>A58-C58</f>
        <v>0</v>
      </c>
    </row>
    <row r="60" spans="1:10" ht="21" customHeight="1">
      <c r="A60" s="17" t="s">
        <v>74</v>
      </c>
      <c r="B60" s="18" t="s">
        <v>87</v>
      </c>
      <c r="C60" s="19" t="s">
        <v>20</v>
      </c>
      <c r="D60" s="17"/>
      <c r="E60" s="17" t="s">
        <v>75</v>
      </c>
      <c r="F60" s="17"/>
      <c r="G60" s="17" t="s">
        <v>22</v>
      </c>
      <c r="H60" s="17"/>
      <c r="I60" s="18"/>
    </row>
  </sheetData>
  <mergeCells count="67">
    <mergeCell ref="J51:J52"/>
    <mergeCell ref="H4:I5"/>
    <mergeCell ref="E39:E42"/>
    <mergeCell ref="E44:E45"/>
    <mergeCell ref="E47:E49"/>
    <mergeCell ref="J4:J5"/>
    <mergeCell ref="J6:J7"/>
    <mergeCell ref="J8:J13"/>
    <mergeCell ref="J14:J16"/>
    <mergeCell ref="J17:J21"/>
    <mergeCell ref="J22:J24"/>
    <mergeCell ref="J34:J38"/>
    <mergeCell ref="J39:J43"/>
    <mergeCell ref="J44:J46"/>
    <mergeCell ref="J47:J50"/>
    <mergeCell ref="E8:E12"/>
    <mergeCell ref="E14:E15"/>
    <mergeCell ref="E17:E20"/>
    <mergeCell ref="E22:E23"/>
    <mergeCell ref="E34:E37"/>
    <mergeCell ref="C44:C45"/>
    <mergeCell ref="C47:C49"/>
    <mergeCell ref="D8:D12"/>
    <mergeCell ref="D14:D15"/>
    <mergeCell ref="D17:D20"/>
    <mergeCell ref="D22:D23"/>
    <mergeCell ref="D34:D37"/>
    <mergeCell ref="D39:D42"/>
    <mergeCell ref="D44:D45"/>
    <mergeCell ref="D47:D49"/>
    <mergeCell ref="C14:C15"/>
    <mergeCell ref="C17:C20"/>
    <mergeCell ref="C22:C23"/>
    <mergeCell ref="C34:C37"/>
    <mergeCell ref="C39:C42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B6:B7"/>
    <mergeCell ref="B8:B12"/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3"/>
    <mergeCell ref="B25:B32"/>
    <mergeCell ref="B34:B37"/>
    <mergeCell ref="B39:B42"/>
    <mergeCell ref="B44:B45"/>
    <mergeCell ref="B47:B49"/>
    <mergeCell ref="C8:C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view="pageBreakPreview" topLeftCell="A28" zoomScale="110" zoomScaleNormal="110" zoomScaleSheetLayoutView="110" workbookViewId="0">
      <selection activeCell="J39" sqref="J39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76" t="s">
        <v>0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110" t="s">
        <v>76</v>
      </c>
      <c r="G5" s="110"/>
      <c r="H5" s="33" t="s">
        <v>2</v>
      </c>
      <c r="I5" s="32"/>
      <c r="J5" s="110" t="s">
        <v>77</v>
      </c>
      <c r="K5" s="111"/>
    </row>
    <row r="6" spans="2:11" ht="20.100000000000001" customHeight="1">
      <c r="B6" s="34"/>
      <c r="C6" s="35"/>
      <c r="D6" s="36" t="s">
        <v>3</v>
      </c>
      <c r="E6" s="36"/>
      <c r="F6" s="112" t="s">
        <v>90</v>
      </c>
      <c r="G6" s="112"/>
      <c r="H6" s="36" t="s">
        <v>4</v>
      </c>
      <c r="I6" s="35"/>
      <c r="J6" s="112"/>
      <c r="K6" s="113"/>
    </row>
    <row r="7" spans="2:11" ht="20.100000000000001" customHeight="1">
      <c r="B7" s="34"/>
      <c r="C7" s="35"/>
      <c r="D7" s="36" t="s">
        <v>5</v>
      </c>
      <c r="E7" s="36"/>
      <c r="F7" s="112" t="s">
        <v>91</v>
      </c>
      <c r="G7" s="112"/>
      <c r="H7" s="36" t="s">
        <v>6</v>
      </c>
      <c r="I7" s="52"/>
      <c r="J7" s="114">
        <v>42941</v>
      </c>
      <c r="K7" s="113"/>
    </row>
    <row r="8" spans="2:11" ht="20.100000000000001" customHeight="1">
      <c r="B8" s="37"/>
      <c r="C8" s="38"/>
      <c r="D8" s="39"/>
      <c r="E8" s="39"/>
      <c r="F8" s="40"/>
      <c r="G8" s="40"/>
      <c r="H8" s="39" t="s">
        <v>7</v>
      </c>
      <c r="I8" s="53"/>
      <c r="J8" s="115" t="s">
        <v>110</v>
      </c>
      <c r="K8" s="116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17" t="s">
        <v>8</v>
      </c>
      <c r="C10" s="118"/>
      <c r="D10" s="42" t="s">
        <v>9</v>
      </c>
      <c r="E10" s="119" t="s">
        <v>10</v>
      </c>
      <c r="F10" s="120"/>
      <c r="G10" s="44" t="s">
        <v>11</v>
      </c>
      <c r="H10" s="43" t="s">
        <v>12</v>
      </c>
      <c r="I10" s="119" t="s">
        <v>13</v>
      </c>
      <c r="J10" s="120"/>
      <c r="K10" s="44" t="s">
        <v>14</v>
      </c>
    </row>
    <row r="11" spans="2:11" ht="20.100000000000001" customHeight="1">
      <c r="B11" s="121">
        <v>1</v>
      </c>
      <c r="C11" s="122"/>
      <c r="D11" s="125" t="s">
        <v>15</v>
      </c>
      <c r="E11" s="121" t="s">
        <v>92</v>
      </c>
      <c r="F11" s="122"/>
      <c r="G11" s="47">
        <v>200</v>
      </c>
      <c r="H11" s="65">
        <v>200</v>
      </c>
      <c r="I11" s="123"/>
      <c r="J11" s="124"/>
      <c r="K11" s="54"/>
    </row>
    <row r="12" spans="2:11">
      <c r="B12" s="121">
        <v>2</v>
      </c>
      <c r="C12" s="122"/>
      <c r="D12" s="126"/>
      <c r="E12" s="109" t="s">
        <v>93</v>
      </c>
      <c r="F12" s="109"/>
      <c r="G12" s="47">
        <v>210</v>
      </c>
      <c r="H12" s="65">
        <v>210</v>
      </c>
      <c r="I12" s="123"/>
      <c r="J12" s="124"/>
      <c r="K12" s="55"/>
    </row>
    <row r="13" spans="2:11">
      <c r="B13" s="121">
        <v>3</v>
      </c>
      <c r="C13" s="122"/>
      <c r="D13" s="126"/>
      <c r="E13" s="109" t="s">
        <v>94</v>
      </c>
      <c r="F13" s="109"/>
      <c r="G13" s="47">
        <v>63</v>
      </c>
      <c r="H13" s="65">
        <v>63</v>
      </c>
      <c r="I13" s="123"/>
      <c r="J13" s="124"/>
      <c r="K13" s="55" t="s">
        <v>95</v>
      </c>
    </row>
    <row r="14" spans="2:11">
      <c r="B14" s="45"/>
      <c r="C14" s="46"/>
      <c r="D14" s="126"/>
      <c r="E14" s="109" t="s">
        <v>94</v>
      </c>
      <c r="F14" s="109"/>
      <c r="G14" s="47">
        <v>96</v>
      </c>
      <c r="H14" s="65">
        <v>96</v>
      </c>
      <c r="I14" s="123"/>
      <c r="J14" s="124"/>
      <c r="K14" s="56" t="s">
        <v>96</v>
      </c>
    </row>
    <row r="15" spans="2:11">
      <c r="B15" s="121">
        <v>4</v>
      </c>
      <c r="C15" s="122"/>
      <c r="D15" s="126"/>
      <c r="E15" s="109" t="s">
        <v>94</v>
      </c>
      <c r="F15" s="109"/>
      <c r="G15" s="47">
        <v>28.2</v>
      </c>
      <c r="H15" s="65">
        <v>28.2</v>
      </c>
      <c r="I15" s="123"/>
      <c r="J15" s="124"/>
      <c r="K15" s="55" t="s">
        <v>97</v>
      </c>
    </row>
    <row r="16" spans="2:11">
      <c r="B16" s="121">
        <v>5</v>
      </c>
      <c r="C16" s="122"/>
      <c r="D16" s="126"/>
      <c r="E16" s="109" t="s">
        <v>94</v>
      </c>
      <c r="F16" s="109"/>
      <c r="G16" s="47">
        <v>9.3000000000000007</v>
      </c>
      <c r="H16" s="65">
        <v>9.3000000000000007</v>
      </c>
      <c r="I16" s="123"/>
      <c r="J16" s="124"/>
      <c r="K16" s="55" t="s">
        <v>98</v>
      </c>
    </row>
    <row r="17" spans="2:11">
      <c r="B17" s="121">
        <v>6</v>
      </c>
      <c r="C17" s="122"/>
      <c r="D17" s="126"/>
      <c r="E17" s="109" t="s">
        <v>94</v>
      </c>
      <c r="F17" s="109"/>
      <c r="G17" s="47">
        <v>15.24</v>
      </c>
      <c r="H17" s="65">
        <v>15.24</v>
      </c>
      <c r="I17" s="123"/>
      <c r="J17" s="124"/>
      <c r="K17" s="55" t="s">
        <v>99</v>
      </c>
    </row>
    <row r="18" spans="2:11">
      <c r="B18" s="66"/>
      <c r="C18" s="67"/>
      <c r="D18" s="126"/>
      <c r="E18" s="109" t="s">
        <v>94</v>
      </c>
      <c r="F18" s="109"/>
      <c r="G18" s="65">
        <v>24.4</v>
      </c>
      <c r="H18" s="65">
        <v>24.4</v>
      </c>
      <c r="I18" s="123"/>
      <c r="J18" s="124"/>
      <c r="K18" s="55" t="s">
        <v>100</v>
      </c>
    </row>
    <row r="19" spans="2:11">
      <c r="B19" s="66"/>
      <c r="C19" s="67"/>
      <c r="D19" s="126"/>
      <c r="E19" s="109" t="s">
        <v>94</v>
      </c>
      <c r="F19" s="109"/>
      <c r="G19" s="65">
        <v>102.1</v>
      </c>
      <c r="H19" s="75">
        <v>102.1</v>
      </c>
      <c r="I19" s="123"/>
      <c r="J19" s="124"/>
      <c r="K19" s="55" t="s">
        <v>101</v>
      </c>
    </row>
    <row r="20" spans="2:11">
      <c r="B20" s="121">
        <v>8</v>
      </c>
      <c r="C20" s="122"/>
      <c r="D20" s="125" t="s">
        <v>84</v>
      </c>
      <c r="E20" s="109" t="s">
        <v>106</v>
      </c>
      <c r="F20" s="109"/>
      <c r="G20" s="75">
        <v>45</v>
      </c>
      <c r="H20" s="75">
        <v>45</v>
      </c>
      <c r="I20" s="123"/>
      <c r="J20" s="124"/>
      <c r="K20" s="55" t="s">
        <v>102</v>
      </c>
    </row>
    <row r="21" spans="2:11">
      <c r="B21" s="66"/>
      <c r="C21" s="67"/>
      <c r="D21" s="126"/>
      <c r="E21" s="109" t="s">
        <v>106</v>
      </c>
      <c r="F21" s="109"/>
      <c r="G21" s="75">
        <v>89</v>
      </c>
      <c r="H21" s="75"/>
      <c r="I21" s="123">
        <v>89</v>
      </c>
      <c r="J21" s="124"/>
      <c r="K21" s="55" t="s">
        <v>103</v>
      </c>
    </row>
    <row r="22" spans="2:11">
      <c r="B22" s="66"/>
      <c r="C22" s="67"/>
      <c r="D22" s="126"/>
      <c r="E22" s="109" t="s">
        <v>106</v>
      </c>
      <c r="F22" s="109"/>
      <c r="G22" s="65">
        <v>32</v>
      </c>
      <c r="H22" s="65">
        <v>32</v>
      </c>
      <c r="I22" s="123"/>
      <c r="J22" s="124"/>
      <c r="K22" s="55" t="s">
        <v>104</v>
      </c>
    </row>
    <row r="23" spans="2:11">
      <c r="B23" s="66"/>
      <c r="C23" s="67"/>
      <c r="D23" s="126"/>
      <c r="E23" s="109" t="s">
        <v>106</v>
      </c>
      <c r="F23" s="109"/>
      <c r="G23" s="65">
        <v>32</v>
      </c>
      <c r="H23" s="65"/>
      <c r="I23" s="123">
        <v>32</v>
      </c>
      <c r="J23" s="124"/>
      <c r="K23" s="55" t="s">
        <v>105</v>
      </c>
    </row>
    <row r="24" spans="2:11" ht="20.100000000000001" customHeight="1">
      <c r="B24" s="121"/>
      <c r="C24" s="127"/>
      <c r="D24" s="70" t="s">
        <v>86</v>
      </c>
      <c r="E24" s="74"/>
      <c r="F24" s="72"/>
      <c r="G24" s="71"/>
      <c r="H24" s="71"/>
      <c r="I24" s="68"/>
      <c r="J24" s="69"/>
      <c r="K24" s="54"/>
    </row>
    <row r="25" spans="2:11" ht="20.100000000000001" customHeight="1">
      <c r="B25" s="119" t="s">
        <v>16</v>
      </c>
      <c r="C25" s="130"/>
      <c r="D25" s="130"/>
      <c r="E25" s="130"/>
      <c r="F25" s="120"/>
      <c r="G25" s="48">
        <f>SUM(G11:G24)</f>
        <v>946.24</v>
      </c>
      <c r="H25" s="48">
        <f>SUM(H11:H24)</f>
        <v>825.24</v>
      </c>
      <c r="I25" s="131">
        <f>SUM(I11:J23)</f>
        <v>121</v>
      </c>
      <c r="J25" s="132"/>
      <c r="K25" s="57"/>
    </row>
    <row r="26" spans="2:11" ht="20.100000000000001" customHeight="1">
      <c r="B26" s="41"/>
      <c r="C26" s="41"/>
      <c r="D26" s="41"/>
      <c r="E26" s="41"/>
      <c r="F26" s="41"/>
      <c r="G26" s="41"/>
      <c r="H26" s="41"/>
      <c r="I26" s="41"/>
      <c r="J26" s="58"/>
      <c r="K26" s="41"/>
    </row>
    <row r="27" spans="2:11" ht="20.100000000000001" customHeight="1">
      <c r="B27" s="133" t="s">
        <v>12</v>
      </c>
      <c r="C27" s="133"/>
      <c r="D27" s="133"/>
      <c r="E27" s="133"/>
      <c r="F27" s="133"/>
      <c r="G27" s="133" t="s">
        <v>17</v>
      </c>
      <c r="H27" s="133"/>
      <c r="I27" s="133"/>
      <c r="J27" s="133"/>
      <c r="K27" s="44" t="s">
        <v>18</v>
      </c>
    </row>
    <row r="28" spans="2:11" ht="20.100000000000001" customHeight="1">
      <c r="B28" s="134">
        <f>H25</f>
        <v>825.24</v>
      </c>
      <c r="C28" s="134"/>
      <c r="D28" s="134"/>
      <c r="E28" s="134"/>
      <c r="F28" s="134"/>
      <c r="G28" s="134">
        <f>I25</f>
        <v>121</v>
      </c>
      <c r="H28" s="134"/>
      <c r="I28" s="134"/>
      <c r="J28" s="134"/>
      <c r="K28" s="59">
        <f>SUM(B28:J28)</f>
        <v>946.24</v>
      </c>
    </row>
    <row r="29" spans="2:11" ht="20.100000000000001" customHeight="1"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2:11" ht="20.100000000000001" customHeight="1">
      <c r="B30" s="41" t="s">
        <v>19</v>
      </c>
      <c r="C30" s="41"/>
      <c r="D30" s="41" t="s">
        <v>107</v>
      </c>
      <c r="E30" s="41"/>
      <c r="F30" s="41" t="s">
        <v>20</v>
      </c>
      <c r="G30" s="41" t="s">
        <v>21</v>
      </c>
      <c r="H30" s="41"/>
      <c r="I30" s="41"/>
      <c r="J30" s="41" t="s">
        <v>22</v>
      </c>
      <c r="K30" s="41"/>
    </row>
    <row r="33" spans="1:11" ht="17.649999999999999">
      <c r="A33" s="76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5" spans="1:11" ht="20.100000000000001" customHeight="1">
      <c r="B35" s="31"/>
      <c r="C35" s="32"/>
      <c r="D35" s="33" t="s">
        <v>1</v>
      </c>
      <c r="E35" s="33"/>
      <c r="F35" s="110" t="str">
        <f>F5</f>
        <v>陈微微</v>
      </c>
      <c r="G35" s="110"/>
      <c r="H35" s="33" t="s">
        <v>2</v>
      </c>
      <c r="I35" s="32"/>
      <c r="J35" s="110" t="str">
        <f>J5</f>
        <v>经理</v>
      </c>
      <c r="K35" s="111"/>
    </row>
    <row r="36" spans="1:11" ht="20.100000000000001" customHeight="1">
      <c r="B36" s="34"/>
      <c r="C36" s="35"/>
      <c r="D36" s="36" t="s">
        <v>3</v>
      </c>
      <c r="E36" s="36"/>
      <c r="F36" s="112" t="str">
        <f>F6</f>
        <v>上海、合肥</v>
      </c>
      <c r="G36" s="112"/>
      <c r="H36" s="36" t="s">
        <v>4</v>
      </c>
      <c r="I36" s="35"/>
      <c r="J36" s="112">
        <f>J6</f>
        <v>0</v>
      </c>
      <c r="K36" s="113"/>
    </row>
    <row r="37" spans="1:11" ht="20.100000000000001" customHeight="1">
      <c r="B37" s="34"/>
      <c r="C37" s="35"/>
      <c r="D37" s="36" t="s">
        <v>5</v>
      </c>
      <c r="E37" s="36"/>
      <c r="F37" s="112" t="str">
        <f>F7</f>
        <v>7.22-7.24</v>
      </c>
      <c r="G37" s="112"/>
      <c r="H37" s="36" t="s">
        <v>6</v>
      </c>
      <c r="I37" s="52"/>
      <c r="J37" s="114">
        <f>J7</f>
        <v>42941</v>
      </c>
      <c r="K37" s="113"/>
    </row>
    <row r="38" spans="1:11" ht="20.100000000000001" customHeight="1">
      <c r="B38" s="37"/>
      <c r="C38" s="38"/>
      <c r="D38" s="39"/>
      <c r="E38" s="39"/>
      <c r="F38" s="40"/>
      <c r="G38" s="40"/>
      <c r="H38" s="39" t="s">
        <v>7</v>
      </c>
      <c r="I38" s="53"/>
      <c r="J38" s="128" t="str">
        <f>J8</f>
        <v>HMOA-190722-SXY601</v>
      </c>
      <c r="K38" s="116"/>
    </row>
    <row r="39" spans="1:11" ht="20.100000000000001" customHeight="1"/>
    <row r="40" spans="1:11" ht="20.100000000000001" customHeight="1">
      <c r="B40" s="109"/>
      <c r="C40" s="109"/>
      <c r="D40" s="49" t="s">
        <v>24</v>
      </c>
      <c r="E40" s="109" t="s">
        <v>25</v>
      </c>
      <c r="F40" s="109"/>
      <c r="G40" s="47" t="s">
        <v>26</v>
      </c>
      <c r="H40" s="47" t="s">
        <v>27</v>
      </c>
      <c r="I40" s="129" t="s">
        <v>16</v>
      </c>
      <c r="J40" s="129"/>
      <c r="K40" s="60" t="s">
        <v>14</v>
      </c>
    </row>
    <row r="41" spans="1:11">
      <c r="B41" s="109">
        <v>1</v>
      </c>
      <c r="C41" s="109"/>
      <c r="D41" s="49" t="s">
        <v>108</v>
      </c>
      <c r="E41" s="109" t="s">
        <v>109</v>
      </c>
      <c r="F41" s="109"/>
      <c r="G41" s="47">
        <v>100</v>
      </c>
      <c r="H41" s="47">
        <v>3</v>
      </c>
      <c r="I41" s="123">
        <v>300</v>
      </c>
      <c r="J41" s="124"/>
      <c r="K41" s="60"/>
    </row>
    <row r="42" spans="1:11" ht="20.100000000000001" customHeight="1">
      <c r="B42" s="109">
        <v>2</v>
      </c>
      <c r="C42" s="109"/>
      <c r="D42" s="49"/>
      <c r="E42" s="109"/>
      <c r="F42" s="109"/>
      <c r="G42" s="47"/>
      <c r="H42" s="47"/>
      <c r="I42" s="123"/>
      <c r="J42" s="124"/>
      <c r="K42" s="60"/>
    </row>
    <row r="43" spans="1:11" ht="20.100000000000001" customHeight="1">
      <c r="B43" s="109">
        <v>3</v>
      </c>
      <c r="C43" s="109"/>
      <c r="D43" s="50"/>
      <c r="E43" s="109"/>
      <c r="F43" s="109"/>
      <c r="G43" s="47"/>
      <c r="H43" s="47"/>
      <c r="I43" s="123"/>
      <c r="J43" s="124"/>
      <c r="K43" s="55"/>
    </row>
    <row r="44" spans="1:11" ht="20.100000000000001" customHeight="1">
      <c r="B44" s="119" t="s">
        <v>16</v>
      </c>
      <c r="C44" s="130"/>
      <c r="D44" s="130"/>
      <c r="E44" s="130"/>
      <c r="F44" s="120"/>
      <c r="G44" s="48"/>
      <c r="H44" s="48"/>
      <c r="I44" s="131">
        <f>SUM(I41:J43)</f>
        <v>300</v>
      </c>
      <c r="J44" s="132"/>
      <c r="K44" s="57"/>
    </row>
    <row r="45" spans="1:11" ht="20.100000000000001" customHeight="1">
      <c r="B45" s="41" t="s">
        <v>19</v>
      </c>
      <c r="C45" s="41"/>
      <c r="D45" s="41" t="s">
        <v>107</v>
      </c>
      <c r="E45" s="41"/>
      <c r="F45" s="41" t="s">
        <v>20</v>
      </c>
      <c r="G45" s="41" t="s">
        <v>21</v>
      </c>
      <c r="H45" s="41"/>
      <c r="I45" s="41"/>
      <c r="J45" s="41" t="s">
        <v>22</v>
      </c>
      <c r="K45" s="41"/>
    </row>
  </sheetData>
  <mergeCells count="75">
    <mergeCell ref="B25:F25"/>
    <mergeCell ref="I25:J25"/>
    <mergeCell ref="B44:F44"/>
    <mergeCell ref="I44:J44"/>
    <mergeCell ref="B43:C43"/>
    <mergeCell ref="E43:F43"/>
    <mergeCell ref="I43:J43"/>
    <mergeCell ref="F37:G37"/>
    <mergeCell ref="J37:K37"/>
    <mergeCell ref="B27:F27"/>
    <mergeCell ref="G27:J27"/>
    <mergeCell ref="B28:F28"/>
    <mergeCell ref="G28:J28"/>
    <mergeCell ref="A33:K33"/>
    <mergeCell ref="F35:G35"/>
    <mergeCell ref="J35:K35"/>
    <mergeCell ref="B42:C42"/>
    <mergeCell ref="E42:F42"/>
    <mergeCell ref="I42:J42"/>
    <mergeCell ref="J38:K38"/>
    <mergeCell ref="B40:C40"/>
    <mergeCell ref="E40:F40"/>
    <mergeCell ref="I40:J40"/>
    <mergeCell ref="B41:C41"/>
    <mergeCell ref="E41:F41"/>
    <mergeCell ref="I41:J41"/>
    <mergeCell ref="F36:G36"/>
    <mergeCell ref="J36:K36"/>
    <mergeCell ref="D20:D23"/>
    <mergeCell ref="I21:J21"/>
    <mergeCell ref="I22:J22"/>
    <mergeCell ref="I23:J23"/>
    <mergeCell ref="B24:C24"/>
    <mergeCell ref="B20:C20"/>
    <mergeCell ref="E20:F20"/>
    <mergeCell ref="I20:J20"/>
    <mergeCell ref="B17:C17"/>
    <mergeCell ref="E17:F17"/>
    <mergeCell ref="I17:J17"/>
    <mergeCell ref="I18:J18"/>
    <mergeCell ref="I19:J19"/>
    <mergeCell ref="D11:D19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18:F18"/>
    <mergeCell ref="E19:F19"/>
    <mergeCell ref="E21:F21"/>
    <mergeCell ref="E22:F22"/>
    <mergeCell ref="E23:F23"/>
  </mergeCells>
  <phoneticPr fontId="13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2019-07-25T05:27:00Z</cp:lastPrinted>
  <dcterms:created xsi:type="dcterms:W3CDTF">2014-04-15T08:52:00Z</dcterms:created>
  <dcterms:modified xsi:type="dcterms:W3CDTF">2019-08-06T02:53:24Z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