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idong/Desktop/反诈中心2024/标准会支撑/"/>
    </mc:Choice>
  </mc:AlternateContent>
  <xr:revisionPtr revIDLastSave="0" documentId="13_ncr:1_{9D81EEF0-2DDB-E04A-B9D9-A97B353B2431}" xr6:coauthVersionLast="47" xr6:coauthVersionMax="47" xr10:uidLastSave="{00000000-0000-0000-0000-000000000000}"/>
  <bookViews>
    <workbookView xWindow="3060" yWindow="1580" windowWidth="26300" windowHeight="194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H34" i="2"/>
  <c r="H33" i="2"/>
  <c r="H32" i="2"/>
  <c r="H31" i="2"/>
  <c r="H35" i="2" l="1"/>
  <c r="H36" i="2" s="1"/>
  <c r="H17" i="2"/>
  <c r="H18" i="2" s="1"/>
  <c r="H14" i="2"/>
  <c r="H13" i="2"/>
  <c r="H8" i="2"/>
  <c r="H9" i="2"/>
  <c r="H10" i="2"/>
  <c r="H22" i="2"/>
  <c r="H21" i="2"/>
  <c r="H20" i="2"/>
  <c r="H6" i="2"/>
  <c r="H7" i="2"/>
  <c r="H15" i="2" l="1"/>
  <c r="H23" i="2"/>
  <c r="H11" i="2"/>
  <c r="H26" i="2" l="1"/>
  <c r="H27" i="2"/>
  <c r="H38" i="2" s="1"/>
  <c r="H39" i="2" s="1"/>
  <c r="H28" i="2" l="1"/>
  <c r="H29" i="2" s="1"/>
  <c r="H40" i="2"/>
</calcChain>
</file>

<file path=xl/sharedStrings.xml><?xml version="1.0" encoding="utf-8"?>
<sst xmlns="http://schemas.openxmlformats.org/spreadsheetml/2006/main" count="84" uniqueCount="62">
  <si>
    <t>报价单
Equipment List &amp; Quotation</t>
  </si>
  <si>
    <t>#.</t>
  </si>
  <si>
    <t>Items.项目</t>
  </si>
  <si>
    <t>Description.细则</t>
  </si>
  <si>
    <t>Qty.数量</t>
  </si>
  <si>
    <t>Unit.单位</t>
  </si>
  <si>
    <t>Unit Price.单价</t>
  </si>
  <si>
    <t>Total.总价</t>
  </si>
  <si>
    <t>Total.小计：</t>
  </si>
  <si>
    <t>Total.项目合计:</t>
  </si>
  <si>
    <t>Service.服务费10%</t>
  </si>
  <si>
    <t>Tax.税金1%</t>
  </si>
  <si>
    <t>Total.项目含税合计:</t>
  </si>
  <si>
    <t>Event Name.项目名称</t>
  </si>
  <si>
    <t>Days.天数</t>
    <phoneticPr fontId="8" type="noConversion"/>
  </si>
  <si>
    <t>人</t>
    <phoneticPr fontId="8" type="noConversion"/>
  </si>
  <si>
    <t>项</t>
    <phoneticPr fontId="8" type="noConversion"/>
  </si>
  <si>
    <t>分</t>
    <phoneticPr fontId="8" type="noConversion"/>
  </si>
  <si>
    <t>旁白文字稿配音 1100字</t>
    <phoneticPr fontId="8" type="noConversion"/>
  </si>
  <si>
    <t>背景音乐、音效等</t>
    <phoneticPr fontId="8" type="noConversion"/>
  </si>
  <si>
    <t>视频后期</t>
    <phoneticPr fontId="8" type="noConversion"/>
  </si>
  <si>
    <t>人员费用</t>
    <phoneticPr fontId="8" type="noConversion"/>
  </si>
  <si>
    <t>导演统筹</t>
    <phoneticPr fontId="8" type="noConversion"/>
  </si>
  <si>
    <t>剪辑师</t>
    <phoneticPr fontId="8" type="noConversion"/>
  </si>
  <si>
    <t>视频剪辑师</t>
    <phoneticPr fontId="8" type="noConversion"/>
  </si>
  <si>
    <t>特效包装师</t>
    <phoneticPr fontId="8" type="noConversion"/>
  </si>
  <si>
    <t>特效包装制作</t>
    <phoneticPr fontId="8" type="noConversion"/>
  </si>
  <si>
    <t>照片包装</t>
    <phoneticPr fontId="8" type="noConversion"/>
  </si>
  <si>
    <t>导演统筹人员，整体把控视频质量、项目跟进</t>
    <phoneticPr fontId="8" type="noConversion"/>
  </si>
  <si>
    <t>照片包装制作，将素材使用AE元素制作效果，符合科技风</t>
    <phoneticPr fontId="8" type="noConversion"/>
  </si>
  <si>
    <t>后期剪辑</t>
    <phoneticPr fontId="8" type="noConversion"/>
  </si>
  <si>
    <t>视频调色</t>
    <phoneticPr fontId="8" type="noConversion"/>
  </si>
  <si>
    <t>视频配音</t>
    <phoneticPr fontId="8" type="noConversion"/>
  </si>
  <si>
    <t>视频音乐</t>
    <phoneticPr fontId="8" type="noConversion"/>
  </si>
  <si>
    <t>专业调色是画面色调统一</t>
    <phoneticPr fontId="8" type="noConversion"/>
  </si>
  <si>
    <t>根据解说词进行画面匹配并进行艺术加工以及简单的特效包装</t>
    <phoneticPr fontId="8" type="noConversion"/>
  </si>
  <si>
    <t>Time..项目时间</t>
    <phoneticPr fontId="8" type="noConversion"/>
  </si>
  <si>
    <t>Production cycle..项目周期</t>
    <phoneticPr fontId="8" type="noConversion"/>
  </si>
  <si>
    <t>预计制作周期30天（初稿、修改、终稿）</t>
    <phoneticPr fontId="8" type="noConversion"/>
  </si>
  <si>
    <t>Video Resolution.视频分辨率</t>
    <phoneticPr fontId="8" type="noConversion"/>
  </si>
  <si>
    <t>1920X1080或更高分辨率的16:9</t>
    <phoneticPr fontId="8" type="noConversion"/>
  </si>
  <si>
    <t>KV设计</t>
    <phoneticPr fontId="8" type="noConversion"/>
  </si>
  <si>
    <t>主KV设计</t>
    <phoneticPr fontId="8" type="noConversion"/>
  </si>
  <si>
    <t>动态KV设计</t>
    <phoneticPr fontId="8" type="noConversion"/>
  </si>
  <si>
    <t>动态KV设计、AE包装制作</t>
    <phoneticPr fontId="8" type="noConversion"/>
  </si>
  <si>
    <t>开场倒计时视频</t>
    <phoneticPr fontId="8" type="noConversion"/>
  </si>
  <si>
    <t>通屏倒计时视频特效包装</t>
    <phoneticPr fontId="8" type="noConversion"/>
  </si>
  <si>
    <t>主KV设计，比例16：9</t>
    <phoneticPr fontId="8" type="noConversion"/>
  </si>
  <si>
    <t>反诈标准组三周年庆典活动</t>
    <phoneticPr fontId="8" type="noConversion"/>
  </si>
  <si>
    <t>启动柱</t>
    <phoneticPr fontId="8" type="noConversion"/>
  </si>
  <si>
    <t>根</t>
    <phoneticPr fontId="8" type="noConversion"/>
  </si>
  <si>
    <t>现场执行</t>
    <phoneticPr fontId="8" type="noConversion"/>
  </si>
  <si>
    <t>现场执行人员，含彩排</t>
    <phoneticPr fontId="8" type="noConversion"/>
  </si>
  <si>
    <t>人员差旅</t>
    <phoneticPr fontId="8" type="noConversion"/>
  </si>
  <si>
    <t>往返机票，2220+569，小交通200</t>
    <phoneticPr fontId="8" type="noConversion"/>
  </si>
  <si>
    <t>差旅住宿</t>
    <phoneticPr fontId="8" type="noConversion"/>
  </si>
  <si>
    <t>酒店住宿，共2晚</t>
    <phoneticPr fontId="8" type="noConversion"/>
  </si>
  <si>
    <t>晚</t>
    <phoneticPr fontId="8" type="noConversion"/>
  </si>
  <si>
    <t>启动仪式，新增流光立柱</t>
    <phoneticPr fontId="8" type="noConversion"/>
  </si>
  <si>
    <t>以上合计含税总金额:</t>
    <phoneticPr fontId="8" type="noConversion"/>
  </si>
  <si>
    <t>启动道具</t>
    <phoneticPr fontId="8" type="noConversion"/>
  </si>
  <si>
    <t>项目增加部分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</si>
</sst>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;@"/>
  </numFmts>
  <fonts count="10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>
      <alignment vertical="center"/>
    </xf>
    <xf numFmtId="0" fontId="9" fillId="0" borderId="0" xfId="0" applyFont="1">
      <alignment vertical="center"/>
    </xf>
    <xf numFmtId="0" fontId="6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176" fontId="1" fillId="4" borderId="1" xfId="0" applyNumberFormat="1" applyFont="1" applyFill="1" applyBorder="1" applyAlignment="1">
      <alignment horizontal="right" vertical="center"/>
    </xf>
  </cellXfs>
  <cellStyles count="2">
    <cellStyle name="常规" xfId="0" builtinId="0"/>
    <cellStyle name="常规 5" xfId="1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C27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20" workbookViewId="0">
      <selection activeCell="H36" sqref="H36"/>
    </sheetView>
  </sheetViews>
  <sheetFormatPr baseColWidth="10" defaultColWidth="9" defaultRowHeight="16"/>
  <cols>
    <col min="1" max="1" width="4.6640625" style="1" customWidth="1"/>
    <col min="2" max="2" width="24.33203125" style="1" customWidth="1"/>
    <col min="3" max="3" width="57" style="2" customWidth="1"/>
    <col min="4" max="4" width="8.5" style="1" customWidth="1"/>
    <col min="5" max="5" width="9.5" style="1" customWidth="1"/>
    <col min="6" max="6" width="14.83203125" style="1" customWidth="1"/>
    <col min="7" max="7" width="14.1640625" style="2" customWidth="1"/>
    <col min="8" max="8" width="18.33203125" style="3" customWidth="1"/>
  </cols>
  <sheetData>
    <row r="1" spans="1:10" ht="60" customHeight="1">
      <c r="A1" s="28" t="s">
        <v>0</v>
      </c>
      <c r="B1" s="29"/>
      <c r="C1" s="29"/>
      <c r="D1" s="29"/>
      <c r="E1" s="29"/>
      <c r="F1" s="29"/>
      <c r="G1" s="29"/>
      <c r="H1" s="29"/>
    </row>
    <row r="2" spans="1:10" ht="30" customHeight="1">
      <c r="A2" s="22" t="s">
        <v>13</v>
      </c>
      <c r="B2" s="23"/>
      <c r="C2" s="4" t="s">
        <v>48</v>
      </c>
      <c r="D2" s="24" t="s">
        <v>36</v>
      </c>
      <c r="E2" s="25"/>
      <c r="F2" s="26"/>
      <c r="G2" s="30">
        <v>45664</v>
      </c>
      <c r="H2" s="30"/>
    </row>
    <row r="3" spans="1:10" ht="30" customHeight="1">
      <c r="A3" s="22" t="s">
        <v>37</v>
      </c>
      <c r="B3" s="23"/>
      <c r="C3" s="4" t="s">
        <v>38</v>
      </c>
      <c r="D3" s="24" t="s">
        <v>39</v>
      </c>
      <c r="E3" s="25"/>
      <c r="F3" s="26"/>
      <c r="G3" s="27" t="s">
        <v>40</v>
      </c>
      <c r="H3" s="27"/>
    </row>
    <row r="4" spans="1:10" ht="21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14</v>
      </c>
      <c r="G4" s="5" t="s">
        <v>6</v>
      </c>
      <c r="H4" s="6" t="s">
        <v>7</v>
      </c>
    </row>
    <row r="5" spans="1:10" ht="30" customHeight="1">
      <c r="A5" s="19" t="s">
        <v>20</v>
      </c>
      <c r="B5" s="19"/>
      <c r="C5" s="20"/>
      <c r="D5" s="19"/>
      <c r="E5" s="19"/>
      <c r="F5" s="19"/>
      <c r="G5" s="20"/>
      <c r="H5" s="21"/>
    </row>
    <row r="6" spans="1:10" ht="30" customHeight="1">
      <c r="A6" s="7">
        <v>1</v>
      </c>
      <c r="B6" s="10" t="s">
        <v>27</v>
      </c>
      <c r="C6" s="8" t="s">
        <v>29</v>
      </c>
      <c r="D6" s="7">
        <v>5</v>
      </c>
      <c r="E6" s="7" t="s">
        <v>17</v>
      </c>
      <c r="F6" s="7">
        <v>1</v>
      </c>
      <c r="G6" s="7">
        <v>2500</v>
      </c>
      <c r="H6" s="9">
        <f>G6*D6*F6</f>
        <v>12500</v>
      </c>
      <c r="J6" s="14"/>
    </row>
    <row r="7" spans="1:10" ht="30" customHeight="1">
      <c r="A7" s="7">
        <v>2</v>
      </c>
      <c r="B7" s="7" t="s">
        <v>30</v>
      </c>
      <c r="C7" s="8" t="s">
        <v>35</v>
      </c>
      <c r="D7" s="7">
        <v>1</v>
      </c>
      <c r="E7" s="7" t="s">
        <v>16</v>
      </c>
      <c r="F7" s="7">
        <v>1</v>
      </c>
      <c r="G7" s="7">
        <v>5000</v>
      </c>
      <c r="H7" s="9">
        <f>G7*D7*F7</f>
        <v>5000</v>
      </c>
    </row>
    <row r="8" spans="1:10" ht="30" customHeight="1">
      <c r="A8" s="7">
        <v>3</v>
      </c>
      <c r="B8" s="10" t="s">
        <v>32</v>
      </c>
      <c r="C8" s="8" t="s">
        <v>18</v>
      </c>
      <c r="D8" s="7">
        <v>1</v>
      </c>
      <c r="E8" s="7" t="s">
        <v>16</v>
      </c>
      <c r="F8" s="7">
        <v>1</v>
      </c>
      <c r="G8" s="7">
        <v>2500</v>
      </c>
      <c r="H8" s="9">
        <f t="shared" ref="H8:H10" si="0">G8*D8*F8</f>
        <v>2500</v>
      </c>
      <c r="J8" s="14"/>
    </row>
    <row r="9" spans="1:10" ht="30" customHeight="1">
      <c r="A9" s="7">
        <v>4</v>
      </c>
      <c r="B9" s="10" t="s">
        <v>31</v>
      </c>
      <c r="C9" s="8" t="s">
        <v>34</v>
      </c>
      <c r="D9" s="7">
        <v>1</v>
      </c>
      <c r="E9" s="7" t="s">
        <v>16</v>
      </c>
      <c r="F9" s="7">
        <v>1</v>
      </c>
      <c r="G9" s="7">
        <v>5000</v>
      </c>
      <c r="H9" s="9">
        <f t="shared" si="0"/>
        <v>5000</v>
      </c>
      <c r="J9" s="14"/>
    </row>
    <row r="10" spans="1:10" ht="30" customHeight="1">
      <c r="A10" s="7">
        <v>5</v>
      </c>
      <c r="B10" s="10" t="s">
        <v>33</v>
      </c>
      <c r="C10" s="8" t="s">
        <v>19</v>
      </c>
      <c r="D10" s="7">
        <v>1</v>
      </c>
      <c r="E10" s="7" t="s">
        <v>16</v>
      </c>
      <c r="F10" s="7">
        <v>1</v>
      </c>
      <c r="G10" s="7">
        <v>2000</v>
      </c>
      <c r="H10" s="9">
        <f t="shared" si="0"/>
        <v>2000</v>
      </c>
      <c r="J10" s="14"/>
    </row>
    <row r="11" spans="1:10" ht="30" customHeight="1">
      <c r="A11" s="17" t="s">
        <v>8</v>
      </c>
      <c r="B11" s="17"/>
      <c r="C11" s="18"/>
      <c r="D11" s="17"/>
      <c r="E11" s="17"/>
      <c r="F11" s="17"/>
      <c r="G11" s="18"/>
      <c r="H11" s="11">
        <f>SUM(H6:H10)</f>
        <v>27000</v>
      </c>
    </row>
    <row r="12" spans="1:10" ht="30" customHeight="1">
      <c r="A12" s="19" t="s">
        <v>41</v>
      </c>
      <c r="B12" s="19"/>
      <c r="C12" s="20"/>
      <c r="D12" s="19"/>
      <c r="E12" s="19"/>
      <c r="F12" s="19"/>
      <c r="G12" s="20"/>
      <c r="H12" s="21"/>
    </row>
    <row r="13" spans="1:10" ht="30" customHeight="1">
      <c r="A13" s="7">
        <v>1</v>
      </c>
      <c r="B13" s="10" t="s">
        <v>42</v>
      </c>
      <c r="C13" s="8" t="s">
        <v>47</v>
      </c>
      <c r="D13" s="7">
        <v>1</v>
      </c>
      <c r="E13" s="7" t="s">
        <v>16</v>
      </c>
      <c r="F13" s="7">
        <v>1</v>
      </c>
      <c r="G13" s="7">
        <v>5000</v>
      </c>
      <c r="H13" s="9">
        <f>G13*D13*F13</f>
        <v>5000</v>
      </c>
      <c r="J13" s="14"/>
    </row>
    <row r="14" spans="1:10" ht="30" customHeight="1">
      <c r="A14" s="7">
        <v>2</v>
      </c>
      <c r="B14" s="7" t="s">
        <v>43</v>
      </c>
      <c r="C14" s="8" t="s">
        <v>44</v>
      </c>
      <c r="D14" s="7">
        <v>1</v>
      </c>
      <c r="E14" s="7" t="s">
        <v>16</v>
      </c>
      <c r="F14" s="7">
        <v>1</v>
      </c>
      <c r="G14" s="7">
        <v>3500</v>
      </c>
      <c r="H14" s="9">
        <f>G14*D14*F14</f>
        <v>3500</v>
      </c>
    </row>
    <row r="15" spans="1:10" ht="30" customHeight="1">
      <c r="A15" s="17" t="s">
        <v>8</v>
      </c>
      <c r="B15" s="17"/>
      <c r="C15" s="18"/>
      <c r="D15" s="17"/>
      <c r="E15" s="17"/>
      <c r="F15" s="17"/>
      <c r="G15" s="18"/>
      <c r="H15" s="11">
        <f>SUM(H13:H14)</f>
        <v>8500</v>
      </c>
    </row>
    <row r="16" spans="1:10" ht="30" customHeight="1">
      <c r="A16" s="19" t="s">
        <v>45</v>
      </c>
      <c r="B16" s="19"/>
      <c r="C16" s="20"/>
      <c r="D16" s="19"/>
      <c r="E16" s="19"/>
      <c r="F16" s="19"/>
      <c r="G16" s="20"/>
      <c r="H16" s="21"/>
    </row>
    <row r="17" spans="1:10" ht="30" customHeight="1">
      <c r="A17" s="7">
        <v>1</v>
      </c>
      <c r="B17" s="10" t="s">
        <v>45</v>
      </c>
      <c r="C17" s="8" t="s">
        <v>46</v>
      </c>
      <c r="D17" s="7">
        <v>1</v>
      </c>
      <c r="E17" s="7" t="s">
        <v>16</v>
      </c>
      <c r="F17" s="7">
        <v>1</v>
      </c>
      <c r="G17" s="7">
        <v>3500</v>
      </c>
      <c r="H17" s="9">
        <f>G17*D17*F17</f>
        <v>3500</v>
      </c>
      <c r="J17" s="14"/>
    </row>
    <row r="18" spans="1:10" ht="30" customHeight="1">
      <c r="A18" s="17" t="s">
        <v>8</v>
      </c>
      <c r="B18" s="17"/>
      <c r="C18" s="18"/>
      <c r="D18" s="17"/>
      <c r="E18" s="17"/>
      <c r="F18" s="17"/>
      <c r="G18" s="18"/>
      <c r="H18" s="11">
        <f>SUM(H17:H17)</f>
        <v>3500</v>
      </c>
    </row>
    <row r="19" spans="1:10" ht="30" customHeight="1">
      <c r="A19" s="19" t="s">
        <v>21</v>
      </c>
      <c r="B19" s="19"/>
      <c r="C19" s="20"/>
      <c r="D19" s="19"/>
      <c r="E19" s="19"/>
      <c r="F19" s="19"/>
      <c r="G19" s="20"/>
      <c r="H19" s="21"/>
    </row>
    <row r="20" spans="1:10" ht="30" customHeight="1">
      <c r="A20" s="7">
        <v>1</v>
      </c>
      <c r="B20" s="10" t="s">
        <v>22</v>
      </c>
      <c r="C20" s="8" t="s">
        <v>28</v>
      </c>
      <c r="D20" s="7">
        <v>1</v>
      </c>
      <c r="E20" s="7" t="s">
        <v>16</v>
      </c>
      <c r="F20" s="7">
        <v>10</v>
      </c>
      <c r="G20" s="7">
        <v>1000</v>
      </c>
      <c r="H20" s="9">
        <f>G20*D20*F20</f>
        <v>10000</v>
      </c>
      <c r="J20" s="14"/>
    </row>
    <row r="21" spans="1:10" ht="30" customHeight="1">
      <c r="A21" s="7">
        <v>2</v>
      </c>
      <c r="B21" s="7" t="s">
        <v>23</v>
      </c>
      <c r="C21" s="8" t="s">
        <v>24</v>
      </c>
      <c r="D21" s="7">
        <v>1</v>
      </c>
      <c r="E21" s="7" t="s">
        <v>15</v>
      </c>
      <c r="F21" s="7">
        <v>10</v>
      </c>
      <c r="G21" s="7">
        <v>500</v>
      </c>
      <c r="H21" s="9">
        <f>G21*D21*F21</f>
        <v>5000</v>
      </c>
    </row>
    <row r="22" spans="1:10" ht="30" customHeight="1">
      <c r="A22" s="7">
        <v>3</v>
      </c>
      <c r="B22" s="10" t="s">
        <v>25</v>
      </c>
      <c r="C22" s="8" t="s">
        <v>26</v>
      </c>
      <c r="D22" s="7">
        <v>1</v>
      </c>
      <c r="E22" s="7" t="s">
        <v>15</v>
      </c>
      <c r="F22" s="7">
        <v>10</v>
      </c>
      <c r="G22" s="7">
        <v>800</v>
      </c>
      <c r="H22" s="9">
        <f>G22*D22*F22</f>
        <v>8000</v>
      </c>
      <c r="J22" s="14"/>
    </row>
    <row r="23" spans="1:10" ht="30" customHeight="1">
      <c r="A23" s="17" t="s">
        <v>8</v>
      </c>
      <c r="B23" s="17"/>
      <c r="C23" s="18"/>
      <c r="D23" s="17"/>
      <c r="E23" s="17"/>
      <c r="F23" s="17"/>
      <c r="G23" s="18"/>
      <c r="H23" s="11">
        <f>SUM(H20:H22)</f>
        <v>23000</v>
      </c>
    </row>
    <row r="24" spans="1:10" ht="30" customHeight="1">
      <c r="A24" s="19" t="s">
        <v>60</v>
      </c>
      <c r="B24" s="19"/>
      <c r="C24" s="20"/>
      <c r="D24" s="19"/>
      <c r="E24" s="19"/>
      <c r="F24" s="19"/>
      <c r="G24" s="20"/>
      <c r="H24" s="21"/>
    </row>
    <row r="25" spans="1:10" ht="30" customHeight="1">
      <c r="A25" s="7">
        <v>1</v>
      </c>
      <c r="B25" s="10" t="s">
        <v>49</v>
      </c>
      <c r="C25" s="8" t="s">
        <v>58</v>
      </c>
      <c r="D25" s="7">
        <v>5</v>
      </c>
      <c r="E25" s="7" t="s">
        <v>50</v>
      </c>
      <c r="F25" s="7">
        <v>1</v>
      </c>
      <c r="G25" s="7">
        <v>400</v>
      </c>
      <c r="H25" s="9">
        <f>G25*D25*F25</f>
        <v>2000</v>
      </c>
      <c r="J25" s="14"/>
    </row>
    <row r="26" spans="1:10" ht="30" customHeight="1">
      <c r="A26" s="15" t="s">
        <v>9</v>
      </c>
      <c r="B26" s="15"/>
      <c r="C26" s="15"/>
      <c r="D26" s="15"/>
      <c r="E26" s="15"/>
      <c r="F26" s="15"/>
      <c r="G26" s="15"/>
      <c r="H26" s="12">
        <f>H11+H15+H18+H23</f>
        <v>62000</v>
      </c>
    </row>
    <row r="27" spans="1:10" ht="30" customHeight="1">
      <c r="A27" s="16" t="s">
        <v>10</v>
      </c>
      <c r="B27" s="16"/>
      <c r="C27" s="16"/>
      <c r="D27" s="16"/>
      <c r="E27" s="16"/>
      <c r="F27" s="16"/>
      <c r="G27" s="16"/>
      <c r="H27" s="13">
        <f>H11*10%</f>
        <v>2700</v>
      </c>
    </row>
    <row r="28" spans="1:10" ht="30" customHeight="1">
      <c r="A28" s="16" t="s">
        <v>11</v>
      </c>
      <c r="B28" s="16"/>
      <c r="C28" s="16"/>
      <c r="D28" s="16"/>
      <c r="E28" s="16"/>
      <c r="F28" s="16"/>
      <c r="G28" s="16"/>
      <c r="H28" s="13">
        <f>(H26+H27)*1%</f>
        <v>647</v>
      </c>
    </row>
    <row r="29" spans="1:10" ht="29" customHeight="1">
      <c r="A29" s="15" t="s">
        <v>12</v>
      </c>
      <c r="B29" s="15"/>
      <c r="C29" s="15"/>
      <c r="D29" s="15"/>
      <c r="E29" s="15"/>
      <c r="F29" s="15"/>
      <c r="G29" s="15"/>
      <c r="H29" s="12">
        <f>H28+H26+H27+H25</f>
        <v>67347</v>
      </c>
    </row>
    <row r="30" spans="1:10" ht="30" customHeight="1">
      <c r="A30" s="19" t="s">
        <v>61</v>
      </c>
      <c r="B30" s="19"/>
      <c r="C30" s="20"/>
      <c r="D30" s="19"/>
      <c r="E30" s="19"/>
      <c r="F30" s="19"/>
      <c r="G30" s="20"/>
      <c r="H30" s="21"/>
    </row>
    <row r="31" spans="1:10" ht="30" customHeight="1">
      <c r="A31" s="7">
        <v>1</v>
      </c>
      <c r="B31" s="10" t="s">
        <v>49</v>
      </c>
      <c r="C31" s="8" t="s">
        <v>58</v>
      </c>
      <c r="D31" s="7">
        <v>7</v>
      </c>
      <c r="E31" s="7" t="s">
        <v>50</v>
      </c>
      <c r="F31" s="7">
        <v>1</v>
      </c>
      <c r="G31" s="7">
        <v>400</v>
      </c>
      <c r="H31" s="9">
        <f>G31*D31*F31</f>
        <v>2800</v>
      </c>
      <c r="J31" s="14"/>
    </row>
    <row r="32" spans="1:10" ht="30" customHeight="1">
      <c r="A32" s="7">
        <v>2</v>
      </c>
      <c r="B32" s="10" t="s">
        <v>51</v>
      </c>
      <c r="C32" s="8" t="s">
        <v>52</v>
      </c>
      <c r="D32" s="7">
        <v>1</v>
      </c>
      <c r="E32" s="7" t="s">
        <v>15</v>
      </c>
      <c r="F32" s="7">
        <v>2</v>
      </c>
      <c r="G32" s="7">
        <v>1000</v>
      </c>
      <c r="H32" s="9">
        <f>G32*D32*F32</f>
        <v>2000</v>
      </c>
      <c r="J32" s="14"/>
    </row>
    <row r="33" spans="1:10" ht="30" customHeight="1">
      <c r="A33" s="7">
        <v>3</v>
      </c>
      <c r="B33" s="10" t="s">
        <v>53</v>
      </c>
      <c r="C33" s="8" t="s">
        <v>54</v>
      </c>
      <c r="D33" s="7">
        <v>1</v>
      </c>
      <c r="E33" s="7" t="s">
        <v>16</v>
      </c>
      <c r="F33" s="7">
        <v>1</v>
      </c>
      <c r="G33" s="7">
        <v>2989</v>
      </c>
      <c r="H33" s="9">
        <f>G33*D33*F33</f>
        <v>2989</v>
      </c>
      <c r="J33" s="14"/>
    </row>
    <row r="34" spans="1:10" ht="30" customHeight="1">
      <c r="A34" s="7">
        <v>4</v>
      </c>
      <c r="B34" s="10" t="s">
        <v>55</v>
      </c>
      <c r="C34" s="8" t="s">
        <v>56</v>
      </c>
      <c r="D34" s="7">
        <v>2</v>
      </c>
      <c r="E34" s="7" t="s">
        <v>57</v>
      </c>
      <c r="F34" s="7">
        <v>1</v>
      </c>
      <c r="G34" s="7">
        <v>380</v>
      </c>
      <c r="H34" s="9">
        <f>G34*D34*F34</f>
        <v>760</v>
      </c>
      <c r="J34" s="14"/>
    </row>
    <row r="35" spans="1:10" ht="30" customHeight="1">
      <c r="A35" s="17" t="s">
        <v>8</v>
      </c>
      <c r="B35" s="17"/>
      <c r="C35" s="18"/>
      <c r="D35" s="17"/>
      <c r="E35" s="17"/>
      <c r="F35" s="17"/>
      <c r="G35" s="18"/>
      <c r="H35" s="11">
        <f>SUM(H31:H34)</f>
        <v>8549</v>
      </c>
    </row>
    <row r="36" spans="1:10" ht="30" customHeight="1">
      <c r="A36" s="15" t="s">
        <v>9</v>
      </c>
      <c r="B36" s="15"/>
      <c r="C36" s="15"/>
      <c r="D36" s="15"/>
      <c r="E36" s="15"/>
      <c r="F36" s="15"/>
      <c r="G36" s="15"/>
      <c r="H36" s="12">
        <f>H35</f>
        <v>8549</v>
      </c>
    </row>
    <row r="37" spans="1:10" ht="30" customHeight="1">
      <c r="A37" s="16" t="s">
        <v>10</v>
      </c>
      <c r="B37" s="16"/>
      <c r="C37" s="16"/>
      <c r="D37" s="16"/>
      <c r="E37" s="16"/>
      <c r="F37" s="16"/>
      <c r="G37" s="16"/>
      <c r="H37" s="13">
        <v>0</v>
      </c>
    </row>
    <row r="38" spans="1:10" ht="30" customHeight="1">
      <c r="A38" s="16" t="s">
        <v>11</v>
      </c>
      <c r="B38" s="16"/>
      <c r="C38" s="16"/>
      <c r="D38" s="16"/>
      <c r="E38" s="16"/>
      <c r="F38" s="16"/>
      <c r="G38" s="16"/>
      <c r="H38" s="13">
        <f>(H36+H37)*1%</f>
        <v>85.49</v>
      </c>
    </row>
    <row r="39" spans="1:10" ht="29" customHeight="1">
      <c r="A39" s="15" t="s">
        <v>12</v>
      </c>
      <c r="B39" s="15"/>
      <c r="C39" s="15"/>
      <c r="D39" s="15"/>
      <c r="E39" s="15"/>
      <c r="F39" s="15"/>
      <c r="G39" s="15"/>
      <c r="H39" s="12">
        <f>H38+H37+H35</f>
        <v>8634.49</v>
      </c>
    </row>
    <row r="40" spans="1:10" ht="29" customHeight="1">
      <c r="A40" s="31" t="s">
        <v>59</v>
      </c>
      <c r="B40" s="32"/>
      <c r="C40" s="32"/>
      <c r="D40" s="32"/>
      <c r="E40" s="32"/>
      <c r="F40" s="32"/>
      <c r="G40" s="33"/>
      <c r="H40" s="34">
        <f>H29+H39</f>
        <v>75981.490000000005</v>
      </c>
    </row>
  </sheetData>
  <mergeCells count="27">
    <mergeCell ref="A30:H30"/>
    <mergeCell ref="A35:G35"/>
    <mergeCell ref="A36:G36"/>
    <mergeCell ref="A37:G37"/>
    <mergeCell ref="A38:G38"/>
    <mergeCell ref="A39:G39"/>
    <mergeCell ref="A40:G40"/>
    <mergeCell ref="A5:H5"/>
    <mergeCell ref="A3:B3"/>
    <mergeCell ref="D3:F3"/>
    <mergeCell ref="G3:H3"/>
    <mergeCell ref="A1:H1"/>
    <mergeCell ref="A2:B2"/>
    <mergeCell ref="D2:F2"/>
    <mergeCell ref="G2:H2"/>
    <mergeCell ref="A26:G26"/>
    <mergeCell ref="A27:G27"/>
    <mergeCell ref="A28:G28"/>
    <mergeCell ref="A29:G29"/>
    <mergeCell ref="A11:G11"/>
    <mergeCell ref="A19:H19"/>
    <mergeCell ref="A12:H12"/>
    <mergeCell ref="A15:G15"/>
    <mergeCell ref="A16:H16"/>
    <mergeCell ref="A18:G18"/>
    <mergeCell ref="A23:G23"/>
    <mergeCell ref="A24:H24"/>
  </mergeCells>
  <phoneticPr fontId="8" type="noConversion"/>
  <pageMargins left="0.75" right="0.75" top="1" bottom="1" header="0.51180555555555596" footer="0.51180555555555596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dcterms:created xsi:type="dcterms:W3CDTF">2017-11-27T02:26:00Z</dcterms:created>
  <dcterms:modified xsi:type="dcterms:W3CDTF">2025-01-09T09:34:09Z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800262CDB24A48CFAC54B47221B7556A_13</vt:lpwstr>
  </property>
</Properties>
</file>