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76724\Desktop\2024.5.29-6.1 沃芬杭州淳安区域会\"/>
    </mc:Choice>
  </mc:AlternateContent>
  <xr:revisionPtr revIDLastSave="0" documentId="13_ncr:1_{CF56C3D7-2C1C-47DC-8004-CEC281A68F6C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</sheets>
  <definedNames>
    <definedName name="_xlnm.Print_Area" localSheetId="0">报价!$A$43:$R$104</definedName>
  </definedNames>
  <calcPr calcId="191029"/>
</workbook>
</file>

<file path=xl/calcChain.xml><?xml version="1.0" encoding="utf-8"?>
<calcChain xmlns="http://schemas.openxmlformats.org/spreadsheetml/2006/main">
  <c r="J26" i="7" l="1"/>
  <c r="Q23" i="7"/>
  <c r="O26" i="7"/>
  <c r="Q26" i="7"/>
  <c r="N26" i="7"/>
  <c r="O24" i="7"/>
  <c r="P24" i="7" s="1"/>
  <c r="N24" i="7"/>
  <c r="J24" i="7"/>
  <c r="J23" i="7"/>
  <c r="J31" i="7"/>
  <c r="J30" i="7"/>
  <c r="J33" i="7" s="1"/>
  <c r="N88" i="7"/>
  <c r="N89" i="7" s="1"/>
  <c r="P89" i="7" s="1"/>
  <c r="N86" i="7"/>
  <c r="P86" i="7" s="1"/>
  <c r="J86" i="7"/>
  <c r="N85" i="7"/>
  <c r="P85" i="7" s="1"/>
  <c r="N84" i="7"/>
  <c r="P84" i="7" s="1"/>
  <c r="N83" i="7"/>
  <c r="O78" i="7"/>
  <c r="P78" i="7" s="1"/>
  <c r="O77" i="7"/>
  <c r="P77" i="7" s="1"/>
  <c r="O76" i="7"/>
  <c r="P76" i="7" s="1"/>
  <c r="N76" i="7"/>
  <c r="Q76" i="7" s="1"/>
  <c r="O75" i="7"/>
  <c r="P75" i="7" s="1"/>
  <c r="N75" i="7"/>
  <c r="Q75" i="7" s="1"/>
  <c r="O74" i="7"/>
  <c r="P74" i="7" s="1"/>
  <c r="N74" i="7"/>
  <c r="J74" i="7"/>
  <c r="O70" i="7"/>
  <c r="P70" i="7" s="1"/>
  <c r="O69" i="7"/>
  <c r="P69" i="7" s="1"/>
  <c r="N69" i="7"/>
  <c r="J69" i="7"/>
  <c r="Q69" i="7" s="1"/>
  <c r="O68" i="7"/>
  <c r="P68" i="7" s="1"/>
  <c r="N68" i="7"/>
  <c r="J68" i="7"/>
  <c r="O67" i="7"/>
  <c r="P67" i="7" s="1"/>
  <c r="N67" i="7"/>
  <c r="J67" i="7"/>
  <c r="J70" i="7" s="1"/>
  <c r="H100" i="7" s="1"/>
  <c r="J100" i="7" s="1"/>
  <c r="O66" i="7"/>
  <c r="P66" i="7" s="1"/>
  <c r="N66" i="7"/>
  <c r="Q66" i="7" s="1"/>
  <c r="O62" i="7"/>
  <c r="P62" i="7" s="1"/>
  <c r="O61" i="7"/>
  <c r="P61" i="7" s="1"/>
  <c r="N61" i="7"/>
  <c r="J61" i="7"/>
  <c r="O60" i="7"/>
  <c r="P60" i="7" s="1"/>
  <c r="N60" i="7"/>
  <c r="N62" i="7" s="1"/>
  <c r="J60" i="7"/>
  <c r="J62" i="7" s="1"/>
  <c r="O56" i="7"/>
  <c r="P56" i="7" s="1"/>
  <c r="J56" i="7"/>
  <c r="H98" i="7" s="1"/>
  <c r="J98" i="7" s="1"/>
  <c r="O54" i="7"/>
  <c r="P54" i="7" s="1"/>
  <c r="N54" i="7"/>
  <c r="J54" i="7"/>
  <c r="O53" i="7"/>
  <c r="P53" i="7" s="1"/>
  <c r="N53" i="7"/>
  <c r="J53" i="7"/>
  <c r="Q53" i="7" s="1"/>
  <c r="O49" i="7"/>
  <c r="P49" i="7" s="1"/>
  <c r="O48" i="7"/>
  <c r="P48" i="7" s="1"/>
  <c r="N48" i="7"/>
  <c r="J48" i="7"/>
  <c r="O47" i="7"/>
  <c r="P47" i="7" s="1"/>
  <c r="N47" i="7"/>
  <c r="J47" i="7"/>
  <c r="O46" i="7"/>
  <c r="P46" i="7" s="1"/>
  <c r="J46" i="7"/>
  <c r="Q46" i="7" s="1"/>
  <c r="O41" i="7"/>
  <c r="P41" i="7" s="1"/>
  <c r="O40" i="7"/>
  <c r="P40" i="7" s="1"/>
  <c r="O39" i="7"/>
  <c r="P39" i="7" s="1"/>
  <c r="N39" i="7"/>
  <c r="J39" i="7"/>
  <c r="J40" i="7" s="1"/>
  <c r="O38" i="7"/>
  <c r="P38" i="7" s="1"/>
  <c r="N38" i="7"/>
  <c r="N40" i="7" s="1"/>
  <c r="J38" i="7"/>
  <c r="O37" i="7"/>
  <c r="P37" i="7" s="1"/>
  <c r="N37" i="7"/>
  <c r="J37" i="7"/>
  <c r="Q37" i="7" s="1"/>
  <c r="O33" i="7"/>
  <c r="P33" i="7" s="1"/>
  <c r="O30" i="7"/>
  <c r="P30" i="7" s="1"/>
  <c r="N30" i="7"/>
  <c r="N33" i="7" s="1"/>
  <c r="L95" i="7" s="1"/>
  <c r="N95" i="7" s="1"/>
  <c r="P26" i="7"/>
  <c r="Q25" i="7"/>
  <c r="O25" i="7"/>
  <c r="P25" i="7" s="1"/>
  <c r="O23" i="7"/>
  <c r="P23" i="7" s="1"/>
  <c r="N23" i="7"/>
  <c r="O22" i="7"/>
  <c r="P22" i="7" s="1"/>
  <c r="N22" i="7"/>
  <c r="Q22" i="7" s="1"/>
  <c r="O17" i="7"/>
  <c r="P17" i="7" s="1"/>
  <c r="N17" i="7"/>
  <c r="J17" i="7"/>
  <c r="Q16" i="7"/>
  <c r="O16" i="7"/>
  <c r="P16" i="7" s="1"/>
  <c r="Q24" i="7" l="1"/>
  <c r="J41" i="7"/>
  <c r="N87" i="7"/>
  <c r="N56" i="7"/>
  <c r="L98" i="7" s="1"/>
  <c r="N70" i="7"/>
  <c r="J49" i="7"/>
  <c r="Q48" i="7"/>
  <c r="Q67" i="7"/>
  <c r="Q17" i="7"/>
  <c r="Q70" i="7"/>
  <c r="Q74" i="7"/>
  <c r="Q61" i="7"/>
  <c r="Q47" i="7"/>
  <c r="Q68" i="7"/>
  <c r="Q39" i="7"/>
  <c r="H96" i="7"/>
  <c r="J96" i="7" s="1"/>
  <c r="N41" i="7"/>
  <c r="L94" i="7"/>
  <c r="H97" i="7"/>
  <c r="J97" i="7" s="1"/>
  <c r="J77" i="7"/>
  <c r="Q56" i="7"/>
  <c r="H99" i="7"/>
  <c r="J99" i="7" s="1"/>
  <c r="J63" i="7"/>
  <c r="L99" i="7"/>
  <c r="Q62" i="7"/>
  <c r="P87" i="7"/>
  <c r="N90" i="7"/>
  <c r="L103" i="7" s="1"/>
  <c r="L96" i="7"/>
  <c r="Q54" i="7"/>
  <c r="Q38" i="7"/>
  <c r="P83" i="7"/>
  <c r="L100" i="7"/>
  <c r="N49" i="7"/>
  <c r="P88" i="7"/>
  <c r="J89" i="7"/>
  <c r="J90" i="7" s="1"/>
  <c r="H103" i="7" s="1"/>
  <c r="J103" i="7" s="1"/>
  <c r="Q60" i="7"/>
  <c r="H94" i="7"/>
  <c r="J94" i="7" s="1"/>
  <c r="Q33" i="7"/>
  <c r="H95" i="7"/>
  <c r="Q30" i="7"/>
  <c r="J78" i="7" l="1"/>
  <c r="J79" i="7" s="1"/>
  <c r="Q40" i="7"/>
  <c r="Q41" i="7"/>
  <c r="P94" i="7"/>
  <c r="N77" i="7"/>
  <c r="Q77" i="7" s="1"/>
  <c r="Q49" i="7"/>
  <c r="L97" i="7"/>
  <c r="N96" i="7"/>
  <c r="P96" i="7"/>
  <c r="N99" i="7"/>
  <c r="P99" i="7"/>
  <c r="P98" i="7"/>
  <c r="N98" i="7"/>
  <c r="N94" i="7"/>
  <c r="P100" i="7"/>
  <c r="N100" i="7"/>
  <c r="P90" i="7"/>
  <c r="P103" i="7"/>
  <c r="N103" i="7"/>
  <c r="N78" i="7"/>
  <c r="L101" i="7" s="1"/>
  <c r="N101" i="7" s="1"/>
  <c r="P95" i="7"/>
  <c r="J95" i="7"/>
  <c r="H101" i="7" l="1"/>
  <c r="N79" i="7"/>
  <c r="L102" i="7" s="1"/>
  <c r="N102" i="7" s="1"/>
  <c r="P97" i="7"/>
  <c r="N97" i="7"/>
  <c r="Q78" i="7" l="1"/>
  <c r="L104" i="7"/>
  <c r="N104" i="7" s="1"/>
  <c r="P101" i="7"/>
  <c r="J101" i="7"/>
  <c r="Q79" i="7"/>
  <c r="H102" i="7"/>
  <c r="H104" i="7" s="1"/>
  <c r="P102" i="7" l="1"/>
  <c r="P104" i="7" s="1"/>
  <c r="J102" i="7"/>
  <c r="J104" i="7"/>
</calcChain>
</file>

<file path=xl/sharedStrings.xml><?xml version="1.0" encoding="utf-8"?>
<sst xmlns="http://schemas.openxmlformats.org/spreadsheetml/2006/main" count="363" uniqueCount="141">
  <si>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</si>
  <si>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</si>
  <si>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</si>
  <si>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</si>
  <si>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</si>
  <si>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</si>
  <si>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王凤雨 15210370021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</si>
  <si>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</si>
  <si>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</si>
  <si>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2024.05.17</t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</si>
  <si>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</si>
  <si>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</si>
  <si>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2024.05.21</t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</si>
  <si>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</si>
  <si>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 xml:space="preserve">李君15158191516 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</si>
  <si>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</si>
  <si>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wangfengyu@cct.cn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</si>
  <si>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</si>
  <si>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</si>
  <si>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</si>
  <si>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</si>
  <si>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</si>
  <si>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</si>
  <si>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</si>
  <si>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</si>
  <si>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</si>
  <si>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</si>
  <si>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</si>
  <si>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</si>
  <si>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</si>
  <si>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</si>
  <si>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</si>
  <si>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</si>
  <si>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</si>
  <si>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</si>
  <si>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</si>
  <si>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</si>
  <si>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</si>
  <si>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</si>
  <si>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</si>
  <si>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</si>
  <si>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</si>
  <si>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</si>
  <si>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</si>
  <si>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</si>
  <si>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</si>
  <si>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</si>
  <si>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</si>
  <si>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</si>
  <si>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</si>
  <si>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</si>
  <si>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t>千岛湖喜来登酒店（5星）</t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</si>
  <si>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</si>
  <si>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t>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29</t>
    </r>
    <r>
      <rPr>
        <sz val="10"/>
        <rFont val="宋体"/>
        <family val="3"/>
        <charset val="134"/>
      </rPr>
      <t>日</t>
    </r>
    <r>
      <rPr>
        <sz val="10"/>
        <rFont val="Arial"/>
        <family val="2"/>
      </rPr>
      <t>-6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</si>
  <si>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</si>
  <si>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</si>
  <si>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</si>
  <si>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</si>
  <si>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</si>
  <si>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</si>
  <si>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</si>
  <si>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</si>
  <si>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</si>
  <si>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</si>
  <si>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</si>
  <si>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</si>
  <si>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</si>
  <si>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</si>
  <si>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</si>
  <si>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</si>
  <si>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t>5月30日，全天场租</t>
  </si>
  <si>
    <t>5月31日，半天场租</t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</si>
  <si>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</si>
  <si>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</si>
  <si>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</si>
  <si>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</si>
  <si>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</si>
  <si>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</si>
  <si>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 xml:space="preserve">商务7座用车 </t>
    </r>
    <r>
      <rPr>
        <b/>
        <sz val="9"/>
        <rFont val="Arial"/>
        <family val="2"/>
      </rPr>
      <t>GL8</t>
    </r>
  </si>
  <si>
    <t>5月29日-6月1日</t>
  </si>
  <si>
    <t>千岛湖包车</t>
  </si>
  <si>
    <r>
      <rPr>
        <sz val="10"/>
        <rFont val="宋体"/>
        <family val="3"/>
        <charset val="134"/>
      </rPr>
      <t>全天8小时100公里，超时；超时</t>
    </r>
    <r>
      <rPr>
        <sz val="10"/>
        <rFont val="Arial"/>
        <family val="2"/>
      </rPr>
      <t>60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小时，超公里：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公里，不含停车费和路桥费</t>
    </r>
  </si>
  <si>
    <t>停车费、过路费等杂费</t>
  </si>
  <si>
    <t>预估</t>
  </si>
  <si>
    <r>
      <rPr>
        <b/>
        <sz val="9"/>
        <rFont val="Arial"/>
        <family val="2"/>
      </rPr>
      <t xml:space="preserve">OT Charge:
</t>
    </r>
    <r>
      <rPr>
        <b/>
        <sz val="9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</si>
  <si>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</si>
  <si>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</si>
  <si>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</si>
  <si>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</si>
  <si>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</si>
  <si>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</si>
  <si>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</si>
  <si>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</si>
  <si>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</si>
  <si>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</si>
  <si>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</si>
  <si>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</si>
  <si>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</si>
  <si>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</si>
  <si>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</si>
  <si>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</si>
  <si>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</si>
  <si>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</si>
  <si>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</si>
  <si>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</si>
  <si>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</si>
  <si>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</si>
  <si>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</si>
  <si>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</si>
  <si>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</si>
  <si>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</si>
  <si>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</si>
  <si>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</si>
  <si>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</si>
  <si>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</si>
  <si>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</si>
  <si>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</si>
  <si>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</si>
  <si>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</si>
  <si>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</si>
  <si>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</si>
  <si>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</si>
  <si>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</si>
  <si>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</si>
  <si>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</si>
  <si>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</si>
  <si>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</si>
  <si>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</si>
  <si>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</si>
  <si>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</si>
  <si>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</si>
  <si>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</si>
  <si>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</si>
  <si>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</si>
  <si>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</si>
  <si>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t>沃芬杭州淳安区域会</t>
    <phoneticPr fontId="40" type="noConversion"/>
  </si>
  <si>
    <t>杭州/淳安</t>
    <phoneticPr fontId="40" type="noConversion"/>
  </si>
  <si>
    <t>2024/5.29-6.1</t>
    <phoneticPr fontId="40" type="noConversion"/>
  </si>
  <si>
    <r>
      <t>5</t>
    </r>
    <r>
      <rPr>
        <sz val="10"/>
        <color rgb="FF000000"/>
        <rFont val="宋体"/>
        <family val="3"/>
        <charset val="134"/>
      </rPr>
      <t>月</t>
    </r>
    <r>
      <rPr>
        <sz val="10"/>
        <color rgb="FF000000"/>
        <rFont val="Arial"/>
        <family val="2"/>
      </rPr>
      <t>30</t>
    </r>
    <r>
      <rPr>
        <sz val="10"/>
        <color rgb="FF000000"/>
        <rFont val="宋体"/>
        <family val="3"/>
        <charset val="134"/>
      </rPr>
      <t>日</t>
    </r>
    <r>
      <rPr>
        <sz val="10"/>
        <color rgb="FF000000"/>
        <rFont val="宋体"/>
        <family val="2"/>
        <charset val="134"/>
      </rPr>
      <t>下午</t>
    </r>
    <phoneticPr fontId="40" type="noConversion"/>
  </si>
  <si>
    <t>暂未计入总价，如需以实际结算为准</t>
    <phoneticPr fontId="40" type="noConversion"/>
  </si>
  <si>
    <r>
      <t xml:space="preserve">Single </t>
    </r>
    <r>
      <rPr>
        <sz val="10"/>
        <rFont val="宋体"/>
        <family val="3"/>
        <charset val="134"/>
      </rPr>
      <t>标准间：含早</t>
    </r>
    <r>
      <rPr>
        <sz val="10"/>
        <rFont val="Arial"/>
        <family val="2"/>
      </rPr>
      <t xml:space="preserve">  </t>
    </r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</si>
</sst>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</numFmts>
  <fonts count="44" x14ac:knownFonts="1">
    <font>
      <sz val="10"/>
      <color theme="1"/>
      <name val="Verdana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u/>
      <sz val="10"/>
      <color theme="10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sz val="10"/>
      <color indexed="8"/>
      <name val="宋体"/>
      <family val="3"/>
      <charset val="134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name val="Trebuchet MS"/>
      <family val="2"/>
    </font>
    <font>
      <sz val="1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10"/>
      <color indexed="10"/>
      <name val="宋体"/>
      <family val="3"/>
      <charset val="134"/>
    </font>
    <font>
      <sz val="9"/>
      <name val="Verdana"/>
      <family val="2"/>
    </font>
    <font>
      <b/>
      <sz val="10"/>
      <color indexed="10"/>
      <name val="宋体"/>
      <family val="3"/>
      <charset val="134"/>
    </font>
    <font>
      <sz val="10"/>
      <color rgb="FF000000"/>
      <name val="宋体"/>
      <family val="2"/>
      <charset val="134"/>
    </font>
    <font>
      <sz val="10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DCE6F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177" fontId="33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>
      <alignment vertical="center"/>
    </xf>
    <xf numFmtId="0" fontId="1" fillId="2" borderId="0" xfId="4" applyFill="1" applyAlignment="1">
      <alignment vertical="center"/>
    </xf>
    <xf numFmtId="0" fontId="2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2" fillId="5" borderId="6" xfId="3" applyFont="1" applyFill="1" applyBorder="1" applyAlignment="1" applyProtection="1">
      <alignment horizontal="center" vertical="center"/>
      <protection locked="0"/>
    </xf>
    <xf numFmtId="9" fontId="11" fillId="0" borderId="6" xfId="3" applyNumberFormat="1" applyFont="1" applyBorder="1" applyAlignment="1" applyProtection="1">
      <alignment horizontal="left" vertical="center" wrapText="1"/>
      <protection locked="0"/>
    </xf>
    <xf numFmtId="0" fontId="14" fillId="3" borderId="6" xfId="3" applyFont="1" applyFill="1" applyBorder="1" applyAlignment="1" applyProtection="1">
      <alignment horizontal="center" vertical="center" wrapText="1"/>
      <protection locked="0"/>
    </xf>
    <xf numFmtId="0" fontId="4" fillId="3" borderId="6" xfId="3" applyFont="1" applyFill="1" applyBorder="1" applyAlignment="1" applyProtection="1">
      <alignment vertical="center" wrapText="1"/>
      <protection locked="0"/>
    </xf>
    <xf numFmtId="0" fontId="2" fillId="5" borderId="6" xfId="3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 wrapText="1"/>
      <protection locked="0"/>
    </xf>
    <xf numFmtId="0" fontId="17" fillId="0" borderId="6" xfId="3" applyFont="1" applyBorder="1" applyAlignment="1" applyProtection="1">
      <alignment horizontal="center" vertical="center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vertical="center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0" fontId="4" fillId="5" borderId="6" xfId="3" applyFont="1" applyFill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vertical="center"/>
      <protection locked="0"/>
    </xf>
    <xf numFmtId="0" fontId="20" fillId="6" borderId="5" xfId="3" applyFont="1" applyFill="1" applyBorder="1" applyAlignment="1" applyProtection="1">
      <alignment vertical="center"/>
      <protection locked="0"/>
    </xf>
    <xf numFmtId="58" fontId="21" fillId="6" borderId="5" xfId="3" applyNumberFormat="1" applyFont="1" applyFill="1" applyBorder="1" applyAlignment="1" applyProtection="1">
      <alignment horizontal="left" vertical="center" wrapText="1"/>
      <protection locked="0"/>
    </xf>
    <xf numFmtId="0" fontId="21" fillId="6" borderId="5" xfId="3" applyFont="1" applyFill="1" applyBorder="1" applyAlignment="1" applyProtection="1">
      <alignment horizontal="left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left" vertical="center" wrapText="1"/>
      <protection locked="0"/>
    </xf>
    <xf numFmtId="0" fontId="2" fillId="5" borderId="6" xfId="4" applyFont="1" applyFill="1" applyBorder="1" applyAlignment="1" applyProtection="1">
      <alignment vertical="center"/>
      <protection locked="0"/>
    </xf>
    <xf numFmtId="0" fontId="23" fillId="6" borderId="4" xfId="3" applyFont="1" applyFill="1" applyBorder="1" applyAlignment="1" applyProtection="1">
      <alignment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vertical="center"/>
      <protection locked="0"/>
    </xf>
    <xf numFmtId="0" fontId="11" fillId="5" borderId="12" xfId="3" applyFont="1" applyFill="1" applyBorder="1" applyAlignment="1" applyProtection="1">
      <alignment horizontal="center" vertical="center" wrapText="1"/>
      <protection locked="0"/>
    </xf>
    <xf numFmtId="0" fontId="2" fillId="5" borderId="12" xfId="3" applyFont="1" applyFill="1" applyBorder="1" applyAlignment="1" applyProtection="1">
      <alignment horizontal="center" vertical="center" wrapText="1"/>
      <protection locked="0"/>
    </xf>
    <xf numFmtId="0" fontId="24" fillId="0" borderId="13" xfId="3" applyFont="1" applyBorder="1" applyAlignment="1" applyProtection="1">
      <alignment vertical="center"/>
      <protection locked="0"/>
    </xf>
    <xf numFmtId="0" fontId="24" fillId="7" borderId="13" xfId="3" applyFont="1" applyFill="1" applyBorder="1" applyAlignment="1" applyProtection="1">
      <alignment vertical="center"/>
      <protection locked="0"/>
    </xf>
    <xf numFmtId="0" fontId="24" fillId="0" borderId="6" xfId="3" applyFont="1" applyBorder="1" applyAlignment="1" applyProtection="1">
      <alignment vertical="center"/>
      <protection locked="0"/>
    </xf>
    <xf numFmtId="0" fontId="24" fillId="7" borderId="6" xfId="3" applyFont="1" applyFill="1" applyBorder="1" applyAlignment="1" applyProtection="1">
      <alignment vertical="center"/>
      <protection locked="0"/>
    </xf>
    <xf numFmtId="0" fontId="25" fillId="0" borderId="0" xfId="4" applyFont="1" applyAlignment="1" applyProtection="1">
      <alignment vertical="center"/>
      <protection locked="0"/>
    </xf>
    <xf numFmtId="176" fontId="7" fillId="0" borderId="6" xfId="3" applyNumberFormat="1" applyFont="1" applyBorder="1" applyAlignment="1">
      <alignment vertical="center"/>
    </xf>
    <xf numFmtId="0" fontId="2" fillId="8" borderId="6" xfId="3" applyFont="1" applyFill="1" applyBorder="1" applyAlignment="1" applyProtection="1">
      <alignment horizontal="center" vertical="center"/>
      <protection locked="0"/>
    </xf>
    <xf numFmtId="177" fontId="2" fillId="8" borderId="6" xfId="2" applyFont="1" applyFill="1" applyBorder="1" applyAlignment="1" applyProtection="1">
      <alignment vertical="center"/>
      <protection locked="0"/>
    </xf>
    <xf numFmtId="176" fontId="7" fillId="8" borderId="6" xfId="3" applyNumberFormat="1" applyFont="1" applyFill="1" applyBorder="1" applyAlignment="1">
      <alignment vertical="center"/>
    </xf>
    <xf numFmtId="43" fontId="2" fillId="9" borderId="6" xfId="3" applyNumberFormat="1" applyFont="1" applyFill="1" applyBorder="1" applyAlignment="1">
      <alignment vertical="center"/>
    </xf>
    <xf numFmtId="0" fontId="11" fillId="8" borderId="6" xfId="3" applyFont="1" applyFill="1" applyBorder="1" applyAlignment="1" applyProtection="1">
      <alignment horizontal="center" vertical="center" wrapText="1"/>
      <protection locked="0"/>
    </xf>
    <xf numFmtId="0" fontId="11" fillId="8" borderId="6" xfId="3" applyFont="1" applyFill="1" applyBorder="1" applyAlignment="1" applyProtection="1">
      <alignment horizontal="center" vertical="center"/>
      <protection locked="0"/>
    </xf>
    <xf numFmtId="176" fontId="7" fillId="10" borderId="6" xfId="3" applyNumberFormat="1" applyFont="1" applyFill="1" applyBorder="1" applyAlignment="1">
      <alignment vertical="center"/>
    </xf>
    <xf numFmtId="0" fontId="14" fillId="5" borderId="6" xfId="3" applyFont="1" applyFill="1" applyBorder="1" applyAlignment="1" applyProtection="1">
      <alignment vertical="center"/>
      <protection locked="0"/>
    </xf>
    <xf numFmtId="43" fontId="2" fillId="0" borderId="6" xfId="3" applyNumberFormat="1" applyFont="1" applyBorder="1" applyAlignment="1">
      <alignment vertical="center"/>
    </xf>
    <xf numFmtId="43" fontId="2" fillId="8" borderId="6" xfId="3" applyNumberFormat="1" applyFont="1" applyFill="1" applyBorder="1" applyAlignment="1">
      <alignment vertical="center"/>
    </xf>
    <xf numFmtId="0" fontId="11" fillId="5" borderId="6" xfId="3" applyFont="1" applyFill="1" applyBorder="1" applyAlignment="1" applyProtection="1">
      <alignment vertical="center" wrapText="1"/>
      <protection locked="0"/>
    </xf>
    <xf numFmtId="177" fontId="2" fillId="5" borderId="6" xfId="2" applyFont="1" applyFill="1" applyBorder="1" applyAlignment="1" applyProtection="1">
      <alignment vertical="center"/>
      <protection locked="0"/>
    </xf>
    <xf numFmtId="0" fontId="2" fillId="0" borderId="6" xfId="3" applyFont="1" applyBorder="1" applyAlignment="1" applyProtection="1">
      <alignment horizontal="center" vertical="center" wrapText="1"/>
      <protection locked="0"/>
    </xf>
    <xf numFmtId="0" fontId="1" fillId="0" borderId="0" xfId="4" applyAlignment="1" applyProtection="1">
      <alignment vertical="center"/>
      <protection locked="0"/>
    </xf>
    <xf numFmtId="0" fontId="2" fillId="0" borderId="6" xfId="4" applyFont="1" applyBorder="1" applyAlignment="1" applyProtection="1">
      <alignment vertical="center"/>
      <protection locked="0"/>
    </xf>
    <xf numFmtId="0" fontId="14" fillId="5" borderId="6" xfId="4" applyFont="1" applyFill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/>
      <protection locked="0"/>
    </xf>
    <xf numFmtId="176" fontId="7" fillId="9" borderId="6" xfId="3" applyNumberFormat="1" applyFont="1" applyFill="1" applyBorder="1" applyAlignment="1">
      <alignment vertical="center"/>
    </xf>
    <xf numFmtId="0" fontId="5" fillId="0" borderId="6" xfId="4" applyFont="1" applyBorder="1" applyAlignment="1" applyProtection="1">
      <alignment vertical="center"/>
      <protection locked="0"/>
    </xf>
    <xf numFmtId="0" fontId="19" fillId="0" borderId="6" xfId="4" applyFont="1" applyBorder="1" applyAlignment="1" applyProtection="1">
      <alignment vertical="center" wrapText="1"/>
      <protection locked="0"/>
    </xf>
    <xf numFmtId="0" fontId="27" fillId="5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left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 wrapText="1"/>
      <protection locked="0"/>
    </xf>
    <xf numFmtId="0" fontId="11" fillId="3" borderId="6" xfId="3" applyFont="1" applyFill="1" applyBorder="1" applyAlignment="1" applyProtection="1">
      <alignment horizontal="center" vertical="center"/>
      <protection locked="0"/>
    </xf>
    <xf numFmtId="9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9" fontId="11" fillId="5" borderId="6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3" fontId="2" fillId="0" borderId="6" xfId="3" applyNumberFormat="1" applyFont="1" applyBorder="1"/>
    <xf numFmtId="43" fontId="2" fillId="10" borderId="6" xfId="3" applyNumberFormat="1" applyFont="1" applyFill="1" applyBorder="1" applyAlignment="1">
      <alignment vertical="center"/>
    </xf>
    <xf numFmtId="43" fontId="2" fillId="3" borderId="6" xfId="3" applyNumberFormat="1" applyFont="1" applyFill="1" applyBorder="1" applyAlignment="1" applyProtection="1">
      <alignment vertical="center"/>
      <protection locked="0"/>
    </xf>
    <xf numFmtId="43" fontId="2" fillId="8" borderId="6" xfId="3" applyNumberFormat="1" applyFont="1" applyFill="1" applyBorder="1" applyAlignment="1" applyProtection="1">
      <alignment vertical="center"/>
      <protection locked="0"/>
    </xf>
    <xf numFmtId="178" fontId="2" fillId="3" borderId="6" xfId="3" applyNumberFormat="1" applyFont="1" applyFill="1" applyBorder="1" applyAlignment="1" applyProtection="1">
      <alignment horizontal="center" vertical="center"/>
      <protection locked="0"/>
    </xf>
    <xf numFmtId="4" fontId="2" fillId="3" borderId="6" xfId="3" applyNumberFormat="1" applyFont="1" applyFill="1" applyBorder="1" applyAlignment="1" applyProtection="1">
      <alignment vertical="center"/>
      <protection locked="0"/>
    </xf>
    <xf numFmtId="176" fontId="7" fillId="10" borderId="6" xfId="3" applyNumberFormat="1" applyFont="1" applyFill="1" applyBorder="1" applyAlignment="1" applyProtection="1">
      <alignment vertical="center"/>
      <protection locked="0"/>
    </xf>
    <xf numFmtId="43" fontId="2" fillId="5" borderId="6" xfId="3" applyNumberFormat="1" applyFont="1" applyFill="1" applyBorder="1" applyAlignment="1" applyProtection="1">
      <alignment vertical="center"/>
      <protection locked="0"/>
    </xf>
    <xf numFmtId="176" fontId="2" fillId="5" borderId="6" xfId="3" applyNumberFormat="1" applyFont="1" applyFill="1" applyBorder="1" applyAlignment="1" applyProtection="1">
      <alignment vertical="center"/>
      <protection locked="0"/>
    </xf>
    <xf numFmtId="178" fontId="7" fillId="3" borderId="6" xfId="3" applyNumberFormat="1" applyFont="1" applyFill="1" applyBorder="1" applyAlignment="1" applyProtection="1">
      <alignment horizontal="center" vertical="center"/>
      <protection locked="0"/>
    </xf>
    <xf numFmtId="0" fontId="14" fillId="5" borderId="19" xfId="4" applyFont="1" applyFill="1" applyBorder="1" applyAlignment="1">
      <alignment horizontal="center" vertical="center"/>
    </xf>
    <xf numFmtId="0" fontId="14" fillId="5" borderId="24" xfId="4" applyFont="1" applyFill="1" applyBorder="1" applyAlignment="1">
      <alignment horizontal="center" vertical="center"/>
    </xf>
    <xf numFmtId="43" fontId="2" fillId="9" borderId="25" xfId="3" applyNumberFormat="1" applyFont="1" applyFill="1" applyBorder="1" applyAlignment="1">
      <alignment vertical="center"/>
    </xf>
    <xf numFmtId="176" fontId="7" fillId="9" borderId="28" xfId="3" applyNumberFormat="1" applyFont="1" applyFill="1" applyBorder="1" applyAlignment="1">
      <alignment vertical="center"/>
    </xf>
    <xf numFmtId="176" fontId="7" fillId="3" borderId="6" xfId="3" applyNumberFormat="1" applyFont="1" applyFill="1" applyBorder="1" applyAlignment="1" applyProtection="1">
      <alignment vertical="center"/>
      <protection locked="0"/>
    </xf>
    <xf numFmtId="0" fontId="31" fillId="0" borderId="0" xfId="4" applyFont="1" applyAlignment="1">
      <alignment vertical="center"/>
    </xf>
    <xf numFmtId="0" fontId="43" fillId="0" borderId="6" xfId="4" applyFont="1" applyBorder="1" applyAlignment="1" applyProtection="1">
      <alignment vertical="center"/>
      <protection locked="0"/>
    </xf>
    <xf numFmtId="0" fontId="14" fillId="5" borderId="15" xfId="3" applyFont="1" applyFill="1" applyBorder="1" applyAlignment="1">
      <alignment horizontal="left" vertical="center"/>
    </xf>
    <xf numFmtId="0" fontId="14" fillId="5" borderId="20" xfId="3" applyFont="1" applyFill="1" applyBorder="1" applyAlignment="1">
      <alignment horizontal="left" vertical="center"/>
    </xf>
    <xf numFmtId="176" fontId="2" fillId="5" borderId="15" xfId="4" applyNumberFormat="1" applyFont="1" applyFill="1" applyBorder="1" applyAlignment="1">
      <alignment horizontal="center" vertical="center"/>
    </xf>
    <xf numFmtId="176" fontId="2" fillId="5" borderId="20" xfId="4" applyNumberFormat="1" applyFont="1" applyFill="1" applyBorder="1" applyAlignment="1">
      <alignment horizontal="center" vertical="center"/>
    </xf>
    <xf numFmtId="0" fontId="2" fillId="5" borderId="15" xfId="4" applyFont="1" applyFill="1" applyBorder="1" applyAlignment="1">
      <alignment horizontal="center" vertical="center"/>
    </xf>
    <xf numFmtId="0" fontId="2" fillId="5" borderId="20" xfId="4" applyFont="1" applyFill="1" applyBorder="1" applyAlignment="1">
      <alignment horizontal="center" vertical="center"/>
    </xf>
    <xf numFmtId="176" fontId="2" fillId="8" borderId="15" xfId="4" applyNumberFormat="1" applyFont="1" applyFill="1" applyBorder="1" applyAlignment="1">
      <alignment horizontal="center" vertical="center"/>
    </xf>
    <xf numFmtId="176" fontId="2" fillId="8" borderId="5" xfId="4" applyNumberFormat="1" applyFont="1" applyFill="1" applyBorder="1" applyAlignment="1">
      <alignment horizontal="center" vertical="center"/>
    </xf>
    <xf numFmtId="0" fontId="2" fillId="8" borderId="3" xfId="4" applyFont="1" applyFill="1" applyBorder="1" applyAlignment="1">
      <alignment horizontal="center" vertical="center"/>
    </xf>
    <xf numFmtId="0" fontId="2" fillId="8" borderId="20" xfId="4" applyFont="1" applyFill="1" applyBorder="1" applyAlignment="1">
      <alignment horizontal="center" vertical="center"/>
    </xf>
    <xf numFmtId="176" fontId="7" fillId="0" borderId="21" xfId="4" applyNumberFormat="1" applyFont="1" applyBorder="1" applyAlignment="1">
      <alignment horizontal="center" vertical="center"/>
    </xf>
    <xf numFmtId="176" fontId="7" fillId="0" borderId="26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6" xfId="4" applyNumberFormat="1" applyFont="1" applyBorder="1" applyAlignment="1">
      <alignment horizontal="center" vertical="center"/>
    </xf>
    <xf numFmtId="176" fontId="30" fillId="8" borderId="21" xfId="4" applyNumberFormat="1" applyFont="1" applyFill="1" applyBorder="1" applyAlignment="1">
      <alignment horizontal="center" vertical="center"/>
    </xf>
    <xf numFmtId="176" fontId="30" fillId="8" borderId="27" xfId="4" applyNumberFormat="1" applyFont="1" applyFill="1" applyBorder="1" applyAlignment="1">
      <alignment horizontal="center" vertical="center"/>
    </xf>
    <xf numFmtId="176" fontId="2" fillId="0" borderId="15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" xfId="3" applyFont="1" applyFill="1" applyBorder="1" applyAlignment="1" applyProtection="1">
      <alignment horizontal="center" vertical="center"/>
      <protection locked="0"/>
    </xf>
    <xf numFmtId="0" fontId="14" fillId="5" borderId="2" xfId="3" applyFont="1" applyFill="1" applyBorder="1" applyAlignment="1" applyProtection="1">
      <alignment horizontal="center" vertical="center"/>
      <protection locked="0"/>
    </xf>
    <xf numFmtId="0" fontId="14" fillId="5" borderId="14" xfId="3" applyFont="1" applyFill="1" applyBorder="1" applyAlignment="1" applyProtection="1">
      <alignment horizontal="center" vertical="center"/>
      <protection locked="0"/>
    </xf>
    <xf numFmtId="0" fontId="14" fillId="5" borderId="1" xfId="4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4" fillId="5" borderId="14" xfId="4" applyFont="1" applyFill="1" applyBorder="1" applyAlignment="1">
      <alignment horizontal="center" vertical="center"/>
    </xf>
    <xf numFmtId="0" fontId="1" fillId="5" borderId="18" xfId="4" applyFill="1" applyBorder="1" applyAlignment="1">
      <alignment horizontal="center" vertical="center"/>
    </xf>
    <xf numFmtId="0" fontId="1" fillId="5" borderId="19" xfId="4" applyFill="1" applyBorder="1" applyAlignment="1">
      <alignment horizontal="center" vertical="center"/>
    </xf>
    <xf numFmtId="0" fontId="4" fillId="5" borderId="18" xfId="3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2" fillId="5" borderId="3" xfId="4" applyFont="1" applyFill="1" applyBorder="1" applyAlignment="1" applyProtection="1">
      <alignment horizontal="left" vertical="center" wrapText="1"/>
      <protection locked="0"/>
    </xf>
    <xf numFmtId="0" fontId="2" fillId="5" borderId="4" xfId="4" applyFont="1" applyFill="1" applyBorder="1" applyAlignment="1" applyProtection="1">
      <alignment horizontal="left" vertical="center" wrapText="1"/>
      <protection locked="0"/>
    </xf>
    <xf numFmtId="0" fontId="2" fillId="5" borderId="5" xfId="4" applyFont="1" applyFill="1" applyBorder="1" applyAlignment="1" applyProtection="1">
      <alignment horizontal="left" vertical="center" wrapText="1"/>
      <protection locked="0"/>
    </xf>
    <xf numFmtId="0" fontId="5" fillId="0" borderId="3" xfId="4" applyFont="1" applyBorder="1" applyAlignment="1" applyProtection="1">
      <alignment horizontal="left" vertical="center"/>
      <protection locked="0"/>
    </xf>
    <xf numFmtId="0" fontId="5" fillId="0" borderId="4" xfId="4" applyFont="1" applyBorder="1" applyAlignment="1" applyProtection="1">
      <alignment horizontal="left" vertical="center"/>
      <protection locked="0"/>
    </xf>
    <xf numFmtId="0" fontId="5" fillId="0" borderId="5" xfId="4" applyFont="1" applyBorder="1" applyAlignment="1" applyProtection="1">
      <alignment horizontal="left" vertical="center"/>
      <protection locked="0"/>
    </xf>
    <xf numFmtId="0" fontId="5" fillId="0" borderId="3" xfId="4" applyFont="1" applyBorder="1" applyAlignment="1" applyProtection="1">
      <alignment horizontal="left" vertical="center" wrapText="1"/>
      <protection locked="0"/>
    </xf>
    <xf numFmtId="0" fontId="5" fillId="0" borderId="4" xfId="4" applyFont="1" applyBorder="1" applyAlignment="1" applyProtection="1">
      <alignment horizontal="left" vertical="center" wrapText="1"/>
      <protection locked="0"/>
    </xf>
    <xf numFmtId="0" fontId="5" fillId="0" borderId="5" xfId="4" applyFont="1" applyBorder="1" applyAlignment="1" applyProtection="1">
      <alignment horizontal="left" vertical="center" wrapText="1"/>
      <protection locked="0"/>
    </xf>
    <xf numFmtId="0" fontId="28" fillId="6" borderId="3" xfId="3" applyFont="1" applyFill="1" applyBorder="1" applyAlignment="1" applyProtection="1">
      <alignment horizontal="left" vertical="center"/>
      <protection locked="0"/>
    </xf>
    <xf numFmtId="0" fontId="28" fillId="6" borderId="4" xfId="3" applyFont="1" applyFill="1" applyBorder="1" applyAlignment="1" applyProtection="1">
      <alignment horizontal="left" vertical="center"/>
      <protection locked="0"/>
    </xf>
    <xf numFmtId="0" fontId="28" fillId="6" borderId="5" xfId="3" applyFont="1" applyFill="1" applyBorder="1" applyAlignment="1" applyProtection="1">
      <alignment horizontal="left" vertical="center"/>
      <protection locked="0"/>
    </xf>
    <xf numFmtId="0" fontId="29" fillId="0" borderId="3" xfId="4" applyFont="1" applyBorder="1" applyAlignment="1" applyProtection="1">
      <alignment horizontal="left" vertical="center" wrapText="1"/>
      <protection locked="0"/>
    </xf>
    <xf numFmtId="0" fontId="29" fillId="0" borderId="4" xfId="4" applyFont="1" applyBorder="1" applyAlignment="1" applyProtection="1">
      <alignment horizontal="left" vertical="center" wrapText="1"/>
      <protection locked="0"/>
    </xf>
    <xf numFmtId="0" fontId="29" fillId="0" borderId="5" xfId="4" applyFont="1" applyBorder="1" applyAlignment="1" applyProtection="1">
      <alignment horizontal="left" vertical="center" wrapText="1"/>
      <protection locked="0"/>
    </xf>
    <xf numFmtId="0" fontId="4" fillId="0" borderId="3" xfId="3" applyFont="1" applyBorder="1" applyAlignment="1" applyProtection="1">
      <alignment horizontal="left" vertical="center"/>
      <protection locked="0"/>
    </xf>
    <xf numFmtId="0" fontId="4" fillId="0" borderId="4" xfId="3" applyFont="1" applyBorder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horizontal="left" vertical="center"/>
      <protection locked="0"/>
    </xf>
    <xf numFmtId="0" fontId="15" fillId="5" borderId="3" xfId="3" applyFont="1" applyFill="1" applyBorder="1" applyAlignment="1" applyProtection="1">
      <alignment horizontal="left" vertical="center"/>
      <protection locked="0"/>
    </xf>
    <xf numFmtId="0" fontId="15" fillId="5" borderId="4" xfId="3" applyFont="1" applyFill="1" applyBorder="1" applyAlignment="1" applyProtection="1">
      <alignment horizontal="left" vertical="center"/>
      <protection locked="0"/>
    </xf>
    <xf numFmtId="0" fontId="15" fillId="5" borderId="5" xfId="3" applyFont="1" applyFill="1" applyBorder="1" applyAlignment="1" applyProtection="1">
      <alignment horizontal="left" vertical="center"/>
      <protection locked="0"/>
    </xf>
    <xf numFmtId="0" fontId="2" fillId="0" borderId="4" xfId="4" applyFont="1" applyBorder="1" applyAlignment="1" applyProtection="1">
      <alignment horizontal="left" vertical="center"/>
      <protection locked="0"/>
    </xf>
    <xf numFmtId="0" fontId="2" fillId="0" borderId="5" xfId="4" applyFont="1" applyBorder="1" applyAlignment="1" applyProtection="1">
      <alignment horizontal="left" vertical="center"/>
      <protection locked="0"/>
    </xf>
    <xf numFmtId="0" fontId="12" fillId="6" borderId="6" xfId="3" applyFont="1" applyFill="1" applyBorder="1" applyAlignment="1" applyProtection="1">
      <alignment horizontal="left" vertical="center"/>
      <protection locked="0"/>
    </xf>
    <xf numFmtId="0" fontId="4" fillId="5" borderId="3" xfId="3" applyFont="1" applyFill="1" applyBorder="1" applyAlignment="1" applyProtection="1">
      <alignment horizontal="left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/>
      <protection locked="0"/>
    </xf>
    <xf numFmtId="0" fontId="4" fillId="5" borderId="5" xfId="3" applyFont="1" applyFill="1" applyBorder="1" applyAlignment="1" applyProtection="1">
      <alignment horizontal="left" vertical="center" wrapText="1"/>
      <protection locked="0"/>
    </xf>
    <xf numFmtId="0" fontId="2" fillId="5" borderId="3" xfId="4" applyFont="1" applyFill="1" applyBorder="1" applyAlignment="1" applyProtection="1">
      <alignment horizontal="center" vertical="center" wrapText="1"/>
      <protection locked="0"/>
    </xf>
    <xf numFmtId="0" fontId="2" fillId="5" borderId="4" xfId="4" applyFont="1" applyFill="1" applyBorder="1" applyAlignment="1" applyProtection="1">
      <alignment horizontal="center" vertical="center" wrapText="1"/>
      <protection locked="0"/>
    </xf>
    <xf numFmtId="0" fontId="2" fillId="5" borderId="5" xfId="4" applyFont="1" applyFill="1" applyBorder="1" applyAlignment="1" applyProtection="1">
      <alignment horizontal="center" vertical="center" wrapText="1"/>
      <protection locked="0"/>
    </xf>
    <xf numFmtId="0" fontId="2" fillId="5" borderId="3" xfId="4" applyFont="1" applyFill="1" applyBorder="1" applyAlignment="1" applyProtection="1">
      <alignment horizontal="center" vertical="center"/>
      <protection locked="0"/>
    </xf>
    <xf numFmtId="0" fontId="2" fillId="5" borderId="4" xfId="4" applyFont="1" applyFill="1" applyBorder="1" applyAlignment="1" applyProtection="1">
      <alignment horizontal="center" vertical="center"/>
      <protection locked="0"/>
    </xf>
    <xf numFmtId="0" fontId="2" fillId="5" borderId="5" xfId="4" applyFont="1" applyFill="1" applyBorder="1" applyAlignment="1" applyProtection="1">
      <alignment horizontal="center" vertical="center"/>
      <protection locked="0"/>
    </xf>
    <xf numFmtId="0" fontId="11" fillId="6" borderId="15" xfId="3" applyFont="1" applyFill="1" applyBorder="1" applyAlignment="1" applyProtection="1">
      <alignment horizontal="left" vertical="center"/>
      <protection locked="0"/>
    </xf>
    <xf numFmtId="0" fontId="11" fillId="6" borderId="4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left" vertical="center"/>
      <protection locked="0"/>
    </xf>
    <xf numFmtId="0" fontId="11" fillId="6" borderId="8" xfId="3" applyFont="1" applyFill="1" applyBorder="1" applyAlignment="1" applyProtection="1">
      <alignment horizontal="left" vertical="center"/>
      <protection locked="0"/>
    </xf>
    <xf numFmtId="0" fontId="11" fillId="6" borderId="17" xfId="3" applyFont="1" applyFill="1" applyBorder="1" applyAlignment="1" applyProtection="1">
      <alignment horizontal="left" vertical="center"/>
      <protection locked="0"/>
    </xf>
    <xf numFmtId="0" fontId="11" fillId="6" borderId="3" xfId="3" applyFont="1" applyFill="1" applyBorder="1" applyAlignment="1" applyProtection="1">
      <alignment horizontal="center" vertical="center"/>
      <protection locked="0"/>
    </xf>
    <xf numFmtId="0" fontId="11" fillId="6" borderId="4" xfId="3" applyFont="1" applyFill="1" applyBorder="1" applyAlignment="1" applyProtection="1">
      <alignment horizontal="center" vertical="center"/>
      <protection locked="0"/>
    </xf>
    <xf numFmtId="0" fontId="18" fillId="6" borderId="5" xfId="3" applyFont="1" applyFill="1" applyBorder="1" applyAlignment="1" applyProtection="1">
      <alignment horizontal="left" vertical="center"/>
      <protection locked="0"/>
    </xf>
    <xf numFmtId="0" fontId="11" fillId="6" borderId="6" xfId="3" applyFont="1" applyFill="1" applyBorder="1" applyAlignment="1" applyProtection="1">
      <alignment horizontal="left" vertical="center"/>
      <protection locked="0"/>
    </xf>
    <xf numFmtId="0" fontId="11" fillId="6" borderId="3" xfId="3" applyFont="1" applyFill="1" applyBorder="1" applyAlignment="1" applyProtection="1">
      <alignment horizontal="left" vertical="center"/>
      <protection locked="0"/>
    </xf>
    <xf numFmtId="0" fontId="4" fillId="3" borderId="3" xfId="3" applyFont="1" applyFill="1" applyBorder="1" applyAlignment="1" applyProtection="1">
      <alignment horizontal="left" vertical="center" wrapText="1"/>
      <protection locked="0"/>
    </xf>
    <xf numFmtId="0" fontId="4" fillId="3" borderId="4" xfId="3" applyFont="1" applyFill="1" applyBorder="1" applyAlignment="1" applyProtection="1">
      <alignment horizontal="left" vertical="center" wrapText="1"/>
      <protection locked="0"/>
    </xf>
    <xf numFmtId="0" fontId="4" fillId="3" borderId="5" xfId="3" applyFont="1" applyFill="1" applyBorder="1" applyAlignment="1" applyProtection="1">
      <alignment horizontal="left" vertical="center" wrapText="1"/>
      <protection locked="0"/>
    </xf>
    <xf numFmtId="0" fontId="5" fillId="5" borderId="3" xfId="4" applyFont="1" applyFill="1" applyBorder="1" applyAlignment="1" applyProtection="1">
      <alignment horizontal="center" vertical="center"/>
      <protection locked="0"/>
    </xf>
    <xf numFmtId="0" fontId="5" fillId="5" borderId="4" xfId="4" applyFont="1" applyFill="1" applyBorder="1" applyAlignment="1" applyProtection="1">
      <alignment horizontal="center" vertical="center"/>
      <protection locked="0"/>
    </xf>
    <xf numFmtId="0" fontId="5" fillId="5" borderId="5" xfId="4" applyFont="1" applyFill="1" applyBorder="1" applyAlignment="1" applyProtection="1">
      <alignment horizontal="center" vertical="center"/>
      <protection locked="0"/>
    </xf>
    <xf numFmtId="0" fontId="15" fillId="5" borderId="9" xfId="3" applyFont="1" applyFill="1" applyBorder="1" applyAlignment="1" applyProtection="1">
      <alignment horizontal="left" vertical="center"/>
      <protection locked="0"/>
    </xf>
    <xf numFmtId="0" fontId="15" fillId="5" borderId="10" xfId="3" applyFont="1" applyFill="1" applyBorder="1" applyAlignment="1" applyProtection="1">
      <alignment horizontal="left" vertical="center"/>
      <protection locked="0"/>
    </xf>
    <xf numFmtId="0" fontId="15" fillId="5" borderId="11" xfId="3" applyFont="1" applyFill="1" applyBorder="1" applyAlignment="1" applyProtection="1">
      <alignment horizontal="left" vertical="center"/>
      <protection locked="0"/>
    </xf>
    <xf numFmtId="0" fontId="11" fillId="6" borderId="5" xfId="3" applyFont="1" applyFill="1" applyBorder="1" applyAlignment="1" applyProtection="1">
      <alignment horizontal="center" vertical="center"/>
      <protection locked="0"/>
    </xf>
    <xf numFmtId="0" fontId="11" fillId="6" borderId="6" xfId="3" applyFont="1" applyFill="1" applyBorder="1" applyAlignment="1" applyProtection="1">
      <alignment horizontal="left" vertical="center" wrapText="1"/>
      <protection locked="0"/>
    </xf>
    <xf numFmtId="43" fontId="2" fillId="0" borderId="6" xfId="3" applyNumberFormat="1" applyFont="1" applyBorder="1" applyAlignment="1">
      <alignment horizontal="center" vertical="center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4" xfId="3" applyFont="1" applyFill="1" applyBorder="1" applyAlignment="1" applyProtection="1">
      <alignment horizontal="center" vertical="center" wrapText="1"/>
      <protection locked="0"/>
    </xf>
    <xf numFmtId="0" fontId="4" fillId="3" borderId="5" xfId="3" applyFont="1" applyFill="1" applyBorder="1" applyAlignment="1" applyProtection="1">
      <alignment horizontal="center" vertical="center" wrapText="1"/>
      <protection locked="0"/>
    </xf>
    <xf numFmtId="0" fontId="12" fillId="5" borderId="3" xfId="3" applyFont="1" applyFill="1" applyBorder="1" applyAlignment="1" applyProtection="1">
      <alignment horizontal="left" vertical="center" wrapText="1"/>
      <protection locked="0"/>
    </xf>
    <xf numFmtId="0" fontId="12" fillId="5" borderId="4" xfId="3" applyFont="1" applyFill="1" applyBorder="1" applyAlignment="1" applyProtection="1">
      <alignment horizontal="left" vertical="center" wrapText="1"/>
      <protection locked="0"/>
    </xf>
    <xf numFmtId="0" fontId="12" fillId="5" borderId="5" xfId="3" applyFont="1" applyFill="1" applyBorder="1" applyAlignment="1" applyProtection="1">
      <alignment horizontal="left" vertical="center" wrapText="1"/>
      <protection locked="0"/>
    </xf>
    <xf numFmtId="0" fontId="15" fillId="5" borderId="3" xfId="3" applyFont="1" applyFill="1" applyBorder="1" applyAlignment="1" applyProtection="1">
      <alignment horizontal="left" vertical="center" wrapText="1"/>
      <protection locked="0"/>
    </xf>
    <xf numFmtId="0" fontId="15" fillId="5" borderId="4" xfId="3" applyFont="1" applyFill="1" applyBorder="1" applyAlignment="1" applyProtection="1">
      <alignment horizontal="left" vertical="center" wrapText="1"/>
      <protection locked="0"/>
    </xf>
    <xf numFmtId="0" fontId="15" fillId="5" borderId="5" xfId="3" applyFont="1" applyFill="1" applyBorder="1" applyAlignment="1" applyProtection="1">
      <alignment horizontal="left" vertical="center" wrapText="1"/>
      <protection locked="0"/>
    </xf>
    <xf numFmtId="0" fontId="21" fillId="6" borderId="3" xfId="3" applyFont="1" applyFill="1" applyBorder="1" applyAlignment="1" applyProtection="1">
      <alignment horizontal="center" vertical="center" wrapText="1"/>
      <protection locked="0"/>
    </xf>
    <xf numFmtId="0" fontId="22" fillId="6" borderId="4" xfId="3" applyFont="1" applyFill="1" applyBorder="1" applyAlignment="1" applyProtection="1">
      <alignment horizontal="center" vertical="center" wrapText="1"/>
      <protection locked="0"/>
    </xf>
    <xf numFmtId="58" fontId="21" fillId="6" borderId="4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3" applyFont="1" applyFill="1" applyBorder="1" applyAlignment="1" applyProtection="1">
      <alignment horizontal="left" vertical="center" wrapText="1"/>
      <protection locked="0"/>
    </xf>
    <xf numFmtId="0" fontId="22" fillId="6" borderId="4" xfId="3" applyFont="1" applyFill="1" applyBorder="1" applyAlignment="1" applyProtection="1">
      <alignment horizontal="left" vertical="center" wrapText="1"/>
      <protection locked="0"/>
    </xf>
    <xf numFmtId="0" fontId="22" fillId="6" borderId="3" xfId="3" applyFont="1" applyFill="1" applyBorder="1" applyAlignment="1" applyProtection="1">
      <alignment horizontal="left" vertical="center" wrapText="1"/>
      <protection locked="0"/>
    </xf>
    <xf numFmtId="0" fontId="11" fillId="5" borderId="6" xfId="3" applyFont="1" applyFill="1" applyBorder="1" applyAlignment="1" applyProtection="1">
      <alignment horizontal="center" vertical="center"/>
      <protection locked="0"/>
    </xf>
    <xf numFmtId="0" fontId="20" fillId="6" borderId="3" xfId="3" applyFont="1" applyFill="1" applyBorder="1" applyAlignment="1" applyProtection="1">
      <alignment horizontal="center" vertical="center"/>
      <protection locked="0"/>
    </xf>
    <xf numFmtId="58" fontId="19" fillId="0" borderId="4" xfId="3" applyNumberFormat="1" applyFont="1" applyBorder="1" applyAlignment="1" applyProtection="1">
      <alignment horizontal="center" vertical="center" wrapText="1"/>
      <protection locked="0"/>
    </xf>
    <xf numFmtId="0" fontId="19" fillId="0" borderId="4" xfId="3" applyFont="1" applyBorder="1" applyAlignment="1" applyProtection="1">
      <alignment horizontal="center" vertical="center"/>
      <protection locked="0"/>
    </xf>
    <xf numFmtId="0" fontId="19" fillId="0" borderId="5" xfId="3" applyFont="1" applyBorder="1" applyAlignment="1" applyProtection="1">
      <alignment horizontal="center" vertical="center"/>
      <protection locked="0"/>
    </xf>
    <xf numFmtId="0" fontId="20" fillId="6" borderId="3" xfId="3" applyFont="1" applyFill="1" applyBorder="1" applyAlignment="1" applyProtection="1">
      <alignment horizontal="left" vertical="center"/>
      <protection locked="0"/>
    </xf>
    <xf numFmtId="0" fontId="8" fillId="4" borderId="3" xfId="3" applyFont="1" applyFill="1" applyBorder="1" applyAlignment="1" applyProtection="1">
      <alignment horizontal="left" vertical="center" wrapText="1"/>
      <protection locked="0"/>
    </xf>
    <xf numFmtId="0" fontId="8" fillId="4" borderId="4" xfId="3" applyFont="1" applyFill="1" applyBorder="1" applyAlignment="1" applyProtection="1">
      <alignment horizontal="left" vertical="center" wrapText="1"/>
      <protection locked="0"/>
    </xf>
    <xf numFmtId="58" fontId="18" fillId="6" borderId="4" xfId="3" applyNumberFormat="1" applyFont="1" applyFill="1" applyBorder="1" applyAlignment="1" applyProtection="1">
      <alignment horizontal="center" vertical="center"/>
      <protection locked="0"/>
    </xf>
    <xf numFmtId="43" fontId="19" fillId="0" borderId="6" xfId="3" applyNumberFormat="1" applyFont="1" applyBorder="1" applyAlignment="1">
      <alignment horizontal="center" vertical="center"/>
    </xf>
    <xf numFmtId="0" fontId="11" fillId="6" borderId="3" xfId="3" applyFont="1" applyFill="1" applyBorder="1" applyAlignment="1" applyProtection="1">
      <alignment horizontal="left" vertical="center" wrapText="1"/>
      <protection locked="0"/>
    </xf>
    <xf numFmtId="0" fontId="11" fillId="6" borderId="4" xfId="3" applyFont="1" applyFill="1" applyBorder="1" applyAlignment="1" applyProtection="1">
      <alignment horizontal="left" vertical="center" wrapText="1"/>
      <protection locked="0"/>
    </xf>
    <xf numFmtId="0" fontId="11" fillId="6" borderId="5" xfId="3" applyFont="1" applyFill="1" applyBorder="1" applyAlignment="1" applyProtection="1">
      <alignment horizontal="left" vertical="center" wrapText="1"/>
      <protection locked="0"/>
    </xf>
    <xf numFmtId="43" fontId="14" fillId="0" borderId="3" xfId="3" applyNumberFormat="1" applyFont="1" applyBorder="1" applyAlignment="1">
      <alignment horizontal="center" vertical="center" wrapText="1"/>
    </xf>
    <xf numFmtId="43" fontId="14" fillId="0" borderId="4" xfId="3" applyNumberFormat="1" applyFont="1" applyBorder="1" applyAlignment="1">
      <alignment horizontal="center" vertical="center"/>
    </xf>
    <xf numFmtId="43" fontId="14" fillId="0" borderId="5" xfId="3" applyNumberFormat="1" applyFont="1" applyBorder="1" applyAlignment="1">
      <alignment horizontal="center" vertical="center"/>
    </xf>
    <xf numFmtId="58" fontId="18" fillId="6" borderId="5" xfId="3" applyNumberFormat="1" applyFont="1" applyFill="1" applyBorder="1" applyAlignment="1" applyProtection="1">
      <alignment horizontal="center" vertical="center"/>
      <protection locked="0"/>
    </xf>
    <xf numFmtId="0" fontId="10" fillId="0" borderId="3" xfId="3" applyFont="1" applyBorder="1" applyAlignment="1" applyProtection="1">
      <alignment horizontal="left" vertical="center"/>
      <protection locked="0"/>
    </xf>
    <xf numFmtId="0" fontId="10" fillId="0" borderId="4" xfId="3" applyFont="1" applyBorder="1" applyAlignment="1" applyProtection="1">
      <alignment horizontal="left" vertical="center"/>
      <protection locked="0"/>
    </xf>
    <xf numFmtId="0" fontId="10" fillId="0" borderId="5" xfId="3" applyFont="1" applyBorder="1" applyAlignment="1" applyProtection="1">
      <alignment horizontal="left" vertical="center"/>
      <protection locked="0"/>
    </xf>
    <xf numFmtId="0" fontId="12" fillId="6" borderId="3" xfId="3" applyFont="1" applyFill="1" applyBorder="1" applyAlignment="1" applyProtection="1">
      <alignment horizontal="left" vertical="center"/>
      <protection locked="0"/>
    </xf>
    <xf numFmtId="0" fontId="12" fillId="6" borderId="4" xfId="3" applyFont="1" applyFill="1" applyBorder="1" applyAlignment="1" applyProtection="1">
      <alignment horizontal="left" vertical="center"/>
      <protection locked="0"/>
    </xf>
    <xf numFmtId="0" fontId="12" fillId="6" borderId="5" xfId="3" applyFont="1" applyFill="1" applyBorder="1" applyAlignment="1" applyProtection="1">
      <alignment horizontal="left" vertical="center"/>
      <protection locked="0"/>
    </xf>
    <xf numFmtId="0" fontId="13" fillId="4" borderId="3" xfId="3" applyFont="1" applyFill="1" applyBorder="1" applyAlignment="1" applyProtection="1">
      <alignment horizontal="left" vertical="center"/>
      <protection locked="0"/>
    </xf>
    <xf numFmtId="0" fontId="13" fillId="4" borderId="4" xfId="3" applyFont="1" applyFill="1" applyBorder="1" applyAlignment="1" applyProtection="1">
      <alignment horizontal="left" vertical="center"/>
      <protection locked="0"/>
    </xf>
    <xf numFmtId="0" fontId="12" fillId="5" borderId="6" xfId="3" applyFont="1" applyFill="1" applyBorder="1" applyAlignment="1" applyProtection="1">
      <alignment horizontal="left" vertical="center" wrapText="1"/>
      <protection locked="0"/>
    </xf>
    <xf numFmtId="0" fontId="15" fillId="5" borderId="6" xfId="3" applyFont="1" applyFill="1" applyBorder="1" applyAlignment="1" applyProtection="1">
      <alignment horizontal="left" vertical="center" wrapText="1"/>
      <protection locked="0"/>
    </xf>
    <xf numFmtId="0" fontId="12" fillId="6" borderId="3" xfId="3" applyFont="1" applyFill="1" applyBorder="1" applyAlignment="1" applyProtection="1">
      <alignment horizontal="center" vertical="center" wrapText="1"/>
      <protection locked="0"/>
    </xf>
    <xf numFmtId="0" fontId="12" fillId="6" borderId="4" xfId="3" applyFont="1" applyFill="1" applyBorder="1" applyAlignment="1" applyProtection="1">
      <alignment horizontal="center" vertical="center" wrapText="1"/>
      <protection locked="0"/>
    </xf>
    <xf numFmtId="0" fontId="16" fillId="0" borderId="3" xfId="3" applyFont="1" applyBorder="1" applyAlignment="1" applyProtection="1">
      <alignment horizontal="center" vertical="center" wrapText="1"/>
      <protection locked="0"/>
    </xf>
    <xf numFmtId="0" fontId="12" fillId="0" borderId="5" xfId="3" applyFont="1" applyBorder="1" applyAlignment="1" applyProtection="1">
      <alignment horizontal="center" vertical="center" wrapText="1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6" xfId="4" applyFont="1" applyBorder="1" applyAlignment="1" applyProtection="1">
      <alignment horizontal="center" vertical="center"/>
      <protection locked="0"/>
    </xf>
    <xf numFmtId="0" fontId="4" fillId="3" borderId="6" xfId="3" applyFont="1" applyFill="1" applyBorder="1" applyAlignment="1" applyProtection="1">
      <alignment horizontal="left" vertical="center"/>
      <protection locked="0"/>
    </xf>
    <xf numFmtId="0" fontId="41" fillId="0" borderId="3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41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horizontal="center" vertical="center"/>
      <protection locked="0"/>
    </xf>
    <xf numFmtId="0" fontId="5" fillId="2" borderId="5" xfId="3" applyFont="1" applyFill="1" applyBorder="1" applyAlignment="1" applyProtection="1">
      <alignment horizontal="center" vertical="center"/>
      <protection locked="0"/>
    </xf>
    <xf numFmtId="17" fontId="41" fillId="2" borderId="3" xfId="3" applyNumberFormat="1" applyFont="1" applyFill="1" applyBorder="1" applyAlignment="1" applyProtection="1">
      <alignment horizontal="center" vertical="center"/>
      <protection locked="0"/>
    </xf>
    <xf numFmtId="0" fontId="8" fillId="4" borderId="7" xfId="3" applyFont="1" applyFill="1" applyBorder="1" applyAlignment="1" applyProtection="1">
      <alignment horizontal="left" vertical="center" wrapText="1"/>
      <protection locked="0"/>
    </xf>
    <xf numFmtId="0" fontId="8" fillId="4" borderId="8" xfId="3" applyFont="1" applyFill="1" applyBorder="1" applyAlignment="1" applyProtection="1">
      <alignment horizontal="left" vertical="center" wrapText="1"/>
      <protection locked="0"/>
    </xf>
    <xf numFmtId="0" fontId="9" fillId="5" borderId="3" xfId="3" applyFont="1" applyFill="1" applyBorder="1" applyAlignment="1" applyProtection="1">
      <alignment horizontal="center" vertical="center"/>
      <protection locked="0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 applyProtection="1">
      <alignment horizontal="center" vertical="center"/>
      <protection locked="0"/>
    </xf>
    <xf numFmtId="0" fontId="9" fillId="5" borderId="6" xfId="3" applyFont="1" applyFill="1" applyBorder="1" applyAlignment="1" applyProtection="1">
      <alignment horizontal="center" vertical="center"/>
      <protection locked="0"/>
    </xf>
    <xf numFmtId="0" fontId="26" fillId="5" borderId="6" xfId="3" applyFont="1" applyFill="1" applyBorder="1" applyAlignment="1" applyProtection="1">
      <alignment horizontal="center" vertical="center"/>
      <protection locked="0"/>
    </xf>
    <xf numFmtId="0" fontId="14" fillId="5" borderId="3" xfId="3" applyFont="1" applyFill="1" applyBorder="1" applyAlignment="1" applyProtection="1">
      <alignment horizontal="center" vertical="center"/>
      <protection locked="0"/>
    </xf>
    <xf numFmtId="0" fontId="14" fillId="5" borderId="4" xfId="3" applyFont="1" applyFill="1" applyBorder="1" applyAlignment="1" applyProtection="1">
      <alignment horizontal="center" vertical="center"/>
      <protection locked="0"/>
    </xf>
    <xf numFmtId="0" fontId="14" fillId="5" borderId="5" xfId="3" applyFont="1" applyFill="1" applyBorder="1" applyAlignment="1" applyProtection="1">
      <alignment horizontal="center"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14" xfId="3" applyFont="1" applyFill="1" applyBorder="1" applyAlignment="1" applyProtection="1">
      <alignment horizontal="center" vertical="center" wrapText="1"/>
      <protection locked="0"/>
    </xf>
    <xf numFmtId="0" fontId="4" fillId="3" borderId="3" xfId="3" applyFont="1" applyFill="1" applyBorder="1" applyAlignment="1" applyProtection="1">
      <alignment horizontal="left" vertical="center"/>
      <protection locked="0"/>
    </xf>
    <xf numFmtId="0" fontId="4" fillId="3" borderId="4" xfId="3" applyFont="1" applyFill="1" applyBorder="1" applyAlignment="1" applyProtection="1">
      <alignment horizontal="left" vertical="center"/>
      <protection locked="0"/>
    </xf>
    <xf numFmtId="0" fontId="4" fillId="3" borderId="5" xfId="3" applyFont="1" applyFill="1" applyBorder="1" applyAlignment="1" applyProtection="1">
      <alignment horizontal="left" vertical="center"/>
      <protection locked="0"/>
    </xf>
    <xf numFmtId="0" fontId="5" fillId="2" borderId="3" xfId="3" applyFont="1" applyFill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6" fillId="2" borderId="3" xfId="1" applyFill="1" applyBorder="1" applyAlignment="1" applyProtection="1">
      <alignment horizontal="center" vertical="center"/>
      <protection locked="0"/>
    </xf>
  </cellXfs>
  <cellStyles count="7">
    <cellStyle name="Comma_Sheet1" xfId="2" xr:uid="{00000000-0005-0000-0000-000031000000}"/>
    <cellStyle name="Normal_Sheet1" xfId="3" xr:uid="{00000000-0005-0000-0000-000032000000}"/>
    <cellStyle name="常规" xfId="0" builtinId="0"/>
    <cellStyle name="常规 2" xfId="4" xr:uid="{00000000-0005-0000-0000-000033000000}"/>
    <cellStyle name="常规 3" xfId="5" xr:uid="{00000000-0005-0000-0000-000034000000}"/>
    <cellStyle name="超链接" xfId="1" builtinId="8"/>
    <cellStyle name="超链接 2" xfId="6" xr:uid="{00000000-0005-0000-0000-000035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5"/>
  <sheetViews>
    <sheetView tabSelected="1" zoomScale="70" zoomScaleNormal="70" workbookViewId="0">
      <selection activeCell="J27" sqref="J27"/>
    </sheetView>
  </sheetViews>
  <sheetFormatPr defaultColWidth="8.46875" defaultRowHeight="15.75" x14ac:dyDescent="0.3"/>
  <cols>
    <col min="1" max="1" width="4.234375" style="3" customWidth="1"/>
    <col min="2" max="2" width="9.41015625" style="3" customWidth="1"/>
    <col min="3" max="3" width="11.1171875" style="3" customWidth="1"/>
    <col min="4" max="4" width="11.05859375" style="3" customWidth="1"/>
    <col min="5" max="5" width="23.52734375" style="3" customWidth="1"/>
    <col min="6" max="6" width="11.76171875" style="3" customWidth="1"/>
    <col min="7" max="7" width="13.17578125" style="3" customWidth="1"/>
    <col min="8" max="8" width="10.8203125" style="3" customWidth="1"/>
    <col min="9" max="10" width="11.5859375" style="3" customWidth="1"/>
    <col min="11" max="11" width="12.52734375" style="3" customWidth="1"/>
    <col min="12" max="12" width="11.76171875" style="3" customWidth="1"/>
    <col min="13" max="13" width="13.64453125" style="3" customWidth="1"/>
    <col min="14" max="14" width="19.5859375" style="3" customWidth="1"/>
    <col min="15" max="15" width="11.76171875" style="3" customWidth="1"/>
    <col min="16" max="16" width="11.29296875" style="3" customWidth="1"/>
    <col min="17" max="17" width="12.05859375" style="3" customWidth="1"/>
    <col min="18" max="18" width="43.05859375" style="3" customWidth="1"/>
    <col min="19" max="19" width="10.3515625" style="3" customWidth="1"/>
    <col min="20" max="20" width="11.76171875" style="3" customWidth="1"/>
    <col min="21" max="34" width="8.46875" style="3"/>
    <col min="35" max="35" width="11.5859375" style="3" customWidth="1"/>
    <col min="36" max="16384" width="8.46875" style="3"/>
  </cols>
  <sheetData>
    <row r="1" spans="1:20" s="1" customFormat="1" x14ac:dyDescent="0.3"/>
    <row r="2" spans="1:20" ht="50.25" customHeight="1" x14ac:dyDescent="0.3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/>
    </row>
    <row r="3" spans="1:20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4"/>
      <c r="T3" s="44"/>
    </row>
    <row r="4" spans="1:20" ht="15.75" customHeight="1" x14ac:dyDescent="0.3">
      <c r="A4" s="250" t="s">
        <v>1</v>
      </c>
      <c r="B4" s="251"/>
      <c r="C4" s="251"/>
      <c r="D4" s="251"/>
      <c r="E4" s="252"/>
      <c r="F4" s="253" t="s">
        <v>2</v>
      </c>
      <c r="G4" s="234"/>
      <c r="H4" s="234"/>
      <c r="I4" s="234"/>
      <c r="J4" s="234"/>
      <c r="K4" s="235"/>
      <c r="L4" s="36"/>
      <c r="M4" s="37"/>
      <c r="N4" s="4"/>
      <c r="O4" s="38" t="s">
        <v>3</v>
      </c>
      <c r="P4" s="39" t="s">
        <v>4</v>
      </c>
    </row>
    <row r="5" spans="1:20" ht="15.75" customHeight="1" x14ac:dyDescent="0.3">
      <c r="A5" s="250" t="s">
        <v>5</v>
      </c>
      <c r="B5" s="251"/>
      <c r="C5" s="251"/>
      <c r="D5" s="251"/>
      <c r="E5" s="252"/>
      <c r="F5" s="253" t="s">
        <v>6</v>
      </c>
      <c r="G5" s="234"/>
      <c r="H5" s="234"/>
      <c r="I5" s="234"/>
      <c r="J5" s="234"/>
      <c r="K5" s="235"/>
      <c r="L5" s="36"/>
      <c r="M5" s="5" t="s">
        <v>7</v>
      </c>
      <c r="N5" s="7"/>
      <c r="O5" s="40">
        <v>4</v>
      </c>
      <c r="P5" s="41"/>
    </row>
    <row r="6" spans="1:20" ht="15.75" customHeight="1" x14ac:dyDescent="0.3">
      <c r="A6" s="5" t="s">
        <v>8</v>
      </c>
      <c r="B6" s="6"/>
      <c r="C6" s="6"/>
      <c r="D6" s="6"/>
      <c r="E6" s="7"/>
      <c r="F6" s="253" t="s">
        <v>9</v>
      </c>
      <c r="G6" s="234"/>
      <c r="H6" s="234"/>
      <c r="I6" s="234"/>
      <c r="J6" s="234"/>
      <c r="K6" s="235"/>
      <c r="L6" s="36"/>
      <c r="M6" s="5" t="s">
        <v>10</v>
      </c>
      <c r="N6" s="7"/>
      <c r="O6" s="42">
        <v>20</v>
      </c>
      <c r="P6" s="43"/>
    </row>
    <row r="7" spans="1:20" ht="15.75" customHeight="1" x14ac:dyDescent="0.3">
      <c r="A7" s="5" t="s">
        <v>11</v>
      </c>
      <c r="B7" s="6"/>
      <c r="C7" s="6"/>
      <c r="D7" s="6"/>
      <c r="E7" s="7"/>
      <c r="F7" s="253" t="s">
        <v>12</v>
      </c>
      <c r="G7" s="234"/>
      <c r="H7" s="234"/>
      <c r="I7" s="234"/>
      <c r="J7" s="234"/>
      <c r="K7" s="235"/>
      <c r="L7" s="36"/>
      <c r="S7" s="44"/>
      <c r="T7" s="44"/>
    </row>
    <row r="8" spans="1:20" ht="15.75" customHeight="1" x14ac:dyDescent="0.3">
      <c r="A8" s="5" t="s">
        <v>13</v>
      </c>
      <c r="B8" s="6"/>
      <c r="C8" s="6"/>
      <c r="D8" s="6"/>
      <c r="E8" s="7"/>
      <c r="F8" s="254" t="s">
        <v>14</v>
      </c>
      <c r="G8" s="231"/>
      <c r="H8" s="231"/>
      <c r="I8" s="231"/>
      <c r="J8" s="231"/>
      <c r="K8" s="232"/>
      <c r="L8" s="36"/>
      <c r="R8" s="44"/>
      <c r="S8" s="4"/>
    </row>
    <row r="9" spans="1:20" ht="15.75" customHeight="1" x14ac:dyDescent="0.3">
      <c r="A9" s="5" t="s">
        <v>15</v>
      </c>
      <c r="B9" s="6"/>
      <c r="C9" s="6"/>
      <c r="D9" s="6"/>
      <c r="E9" s="7"/>
      <c r="F9" s="255" t="s">
        <v>16</v>
      </c>
      <c r="G9" s="234"/>
      <c r="H9" s="234"/>
      <c r="I9" s="234"/>
      <c r="J9" s="234"/>
      <c r="K9" s="235"/>
      <c r="L9" s="36"/>
      <c r="Q9" s="4"/>
      <c r="R9" s="44"/>
      <c r="S9" s="4"/>
    </row>
    <row r="10" spans="1:20" ht="15.75" customHeight="1" x14ac:dyDescent="0.3">
      <c r="A10" s="229" t="s">
        <v>17</v>
      </c>
      <c r="B10" s="229"/>
      <c r="C10" s="229"/>
      <c r="D10" s="229"/>
      <c r="E10" s="229"/>
      <c r="F10" s="230" t="s">
        <v>135</v>
      </c>
      <c r="G10" s="231"/>
      <c r="H10" s="231"/>
      <c r="I10" s="231"/>
      <c r="J10" s="231"/>
      <c r="K10" s="232"/>
      <c r="L10" s="36"/>
      <c r="Q10" s="44"/>
      <c r="R10" s="44"/>
      <c r="S10" s="44"/>
      <c r="T10" s="4"/>
    </row>
    <row r="11" spans="1:20" ht="15.75" customHeight="1" x14ac:dyDescent="0.3">
      <c r="A11" s="229" t="s">
        <v>18</v>
      </c>
      <c r="B11" s="229"/>
      <c r="C11" s="229"/>
      <c r="D11" s="229"/>
      <c r="E11" s="229"/>
      <c r="F11" s="233" t="s">
        <v>136</v>
      </c>
      <c r="G11" s="234"/>
      <c r="H11" s="234"/>
      <c r="I11" s="234"/>
      <c r="J11" s="234"/>
      <c r="K11" s="235"/>
      <c r="L11" s="36"/>
      <c r="Q11" s="44"/>
      <c r="R11" s="44"/>
      <c r="S11" s="44"/>
      <c r="T11" s="4"/>
    </row>
    <row r="12" spans="1:20" ht="15.75" customHeight="1" x14ac:dyDescent="0.3">
      <c r="A12" s="229" t="s">
        <v>19</v>
      </c>
      <c r="B12" s="229"/>
      <c r="C12" s="229"/>
      <c r="D12" s="229"/>
      <c r="E12" s="229"/>
      <c r="F12" s="236" t="s">
        <v>137</v>
      </c>
      <c r="G12" s="234"/>
      <c r="H12" s="234"/>
      <c r="I12" s="234"/>
      <c r="J12" s="234"/>
      <c r="K12" s="235"/>
      <c r="L12" s="36"/>
      <c r="Q12" s="44"/>
      <c r="R12" s="44"/>
      <c r="S12" s="44"/>
      <c r="T12" s="4"/>
    </row>
    <row r="13" spans="1:20" x14ac:dyDescent="0.3">
      <c r="A13" s="8"/>
      <c r="B13" s="8"/>
      <c r="C13" s="8"/>
      <c r="D13" s="8"/>
      <c r="E13" s="8"/>
      <c r="F13" s="9"/>
      <c r="G13" s="9"/>
      <c r="H13" s="9"/>
      <c r="I13" s="9"/>
      <c r="J13" s="9"/>
      <c r="K13" s="9"/>
      <c r="L13" s="36"/>
      <c r="M13" s="44"/>
      <c r="N13" s="44"/>
      <c r="O13" s="44"/>
      <c r="P13" s="44"/>
      <c r="Q13" s="44"/>
      <c r="R13" s="44"/>
      <c r="S13" s="44"/>
      <c r="T13" s="4"/>
    </row>
    <row r="14" spans="1:20" ht="19.5" hidden="1" customHeight="1" x14ac:dyDescent="0.3">
      <c r="A14" s="237" t="s">
        <v>20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44"/>
      <c r="T14" s="4"/>
    </row>
    <row r="15" spans="1:20" ht="16.5" hidden="1" customHeight="1" x14ac:dyDescent="0.3">
      <c r="A15" s="239" t="s">
        <v>21</v>
      </c>
      <c r="B15" s="240"/>
      <c r="C15" s="240"/>
      <c r="D15" s="240"/>
      <c r="E15" s="240"/>
      <c r="F15" s="239" t="s">
        <v>22</v>
      </c>
      <c r="G15" s="240"/>
      <c r="H15" s="240"/>
      <c r="I15" s="240"/>
      <c r="J15" s="241"/>
      <c r="K15" s="242" t="s">
        <v>23</v>
      </c>
      <c r="L15" s="243"/>
      <c r="M15" s="243"/>
      <c r="N15" s="243"/>
      <c r="O15" s="244" t="s">
        <v>24</v>
      </c>
      <c r="P15" s="245"/>
      <c r="Q15" s="246"/>
      <c r="R15" s="16" t="s">
        <v>25</v>
      </c>
      <c r="S15" s="59"/>
      <c r="T15" s="59"/>
    </row>
    <row r="16" spans="1:20" s="2" customFormat="1" ht="17.25" hidden="1" customHeight="1" x14ac:dyDescent="0.3">
      <c r="A16" s="212" t="s">
        <v>26</v>
      </c>
      <c r="B16" s="213"/>
      <c r="C16" s="213"/>
      <c r="D16" s="213"/>
      <c r="E16" s="214"/>
      <c r="F16" s="10" t="s">
        <v>27</v>
      </c>
      <c r="G16" s="11"/>
      <c r="H16" s="11"/>
      <c r="I16" s="11"/>
      <c r="J16" s="45"/>
      <c r="K16" s="46"/>
      <c r="L16" s="46"/>
      <c r="M16" s="47"/>
      <c r="N16" s="48"/>
      <c r="O16" s="49">
        <f>M16-I16</f>
        <v>0</v>
      </c>
      <c r="P16" s="49">
        <f>O16*L16*K16</f>
        <v>0</v>
      </c>
      <c r="Q16" s="49">
        <f>N16-J16</f>
        <v>0</v>
      </c>
      <c r="R16" s="60"/>
    </row>
    <row r="17" spans="1:20" s="2" customFormat="1" ht="17.25" hidden="1" customHeight="1" x14ac:dyDescent="0.3">
      <c r="A17" s="215" t="s">
        <v>28</v>
      </c>
      <c r="B17" s="216"/>
      <c r="C17" s="216"/>
      <c r="D17" s="216"/>
      <c r="E17" s="217"/>
      <c r="F17" s="12"/>
      <c r="G17" s="11"/>
      <c r="H17" s="11"/>
      <c r="I17" s="11"/>
      <c r="J17" s="45">
        <f>I16*F17</f>
        <v>0</v>
      </c>
      <c r="K17" s="50"/>
      <c r="L17" s="51"/>
      <c r="M17" s="50"/>
      <c r="N17" s="52">
        <f>M16*F17</f>
        <v>0</v>
      </c>
      <c r="O17" s="49">
        <f>M17-I17</f>
        <v>0</v>
      </c>
      <c r="P17" s="49">
        <f>O17*L17*K17</f>
        <v>0</v>
      </c>
      <c r="Q17" s="49">
        <f>N17-J17</f>
        <v>0</v>
      </c>
      <c r="R17" s="60"/>
    </row>
    <row r="18" spans="1:20" ht="21.75" customHeight="1" x14ac:dyDescent="0.3">
      <c r="A18" s="218" t="s">
        <v>29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59"/>
      <c r="T18" s="59"/>
    </row>
    <row r="19" spans="1:20" s="2" customFormat="1" ht="15.75" customHeight="1" x14ac:dyDescent="0.3">
      <c r="A19" s="13">
        <v>1</v>
      </c>
      <c r="B19" s="168" t="s">
        <v>30</v>
      </c>
      <c r="C19" s="169"/>
      <c r="D19" s="169"/>
      <c r="E19" s="17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20" s="2" customFormat="1" ht="19.5" customHeight="1" x14ac:dyDescent="0.3">
      <c r="A20" s="220"/>
      <c r="B20" s="220"/>
      <c r="C20" s="220"/>
      <c r="D20" s="220"/>
      <c r="E20" s="220"/>
      <c r="F20" s="15"/>
      <c r="G20" s="16" t="s">
        <v>31</v>
      </c>
      <c r="H20" s="16" t="s">
        <v>31</v>
      </c>
      <c r="I20" s="16" t="s">
        <v>31</v>
      </c>
      <c r="J20" s="16" t="s">
        <v>31</v>
      </c>
      <c r="K20" s="26" t="s">
        <v>32</v>
      </c>
      <c r="L20" s="26" t="s">
        <v>32</v>
      </c>
      <c r="M20" s="26" t="s">
        <v>33</v>
      </c>
      <c r="N20" s="53" t="s">
        <v>34</v>
      </c>
      <c r="O20" s="16" t="s">
        <v>35</v>
      </c>
      <c r="P20" s="16" t="s">
        <v>36</v>
      </c>
      <c r="Q20" s="61" t="s">
        <v>37</v>
      </c>
      <c r="R20" s="16" t="s">
        <v>25</v>
      </c>
    </row>
    <row r="21" spans="1:20" s="2" customFormat="1" ht="39.75" customHeight="1" x14ac:dyDescent="0.3">
      <c r="A21" s="221" t="s">
        <v>38</v>
      </c>
      <c r="B21" s="221"/>
      <c r="C21" s="221"/>
      <c r="D21" s="221"/>
      <c r="E21" s="221"/>
      <c r="F21" s="17" t="s">
        <v>39</v>
      </c>
      <c r="G21" s="17" t="s">
        <v>40</v>
      </c>
      <c r="H21" s="17" t="s">
        <v>41</v>
      </c>
      <c r="I21" s="17" t="s">
        <v>42</v>
      </c>
      <c r="J21" s="17" t="s">
        <v>43</v>
      </c>
      <c r="K21" s="17" t="s">
        <v>44</v>
      </c>
      <c r="L21" s="17" t="s">
        <v>45</v>
      </c>
      <c r="M21" s="17" t="s">
        <v>46</v>
      </c>
      <c r="N21" s="17" t="s">
        <v>47</v>
      </c>
      <c r="O21" s="17" t="s">
        <v>48</v>
      </c>
      <c r="P21" s="17" t="s">
        <v>36</v>
      </c>
      <c r="Q21" s="56" t="s">
        <v>49</v>
      </c>
      <c r="R21" s="34"/>
    </row>
    <row r="22" spans="1:20" s="2" customFormat="1" ht="23.55" customHeight="1" x14ac:dyDescent="0.3">
      <c r="A22" s="222" t="s">
        <v>50</v>
      </c>
      <c r="B22" s="223"/>
      <c r="C22" s="223"/>
      <c r="D22" s="224" t="s">
        <v>51</v>
      </c>
      <c r="E22" s="225"/>
      <c r="F22" s="18"/>
      <c r="G22" s="19"/>
      <c r="H22" s="20"/>
      <c r="I22" s="18"/>
      <c r="J22" s="54"/>
      <c r="K22" s="50"/>
      <c r="L22" s="51"/>
      <c r="M22" s="50"/>
      <c r="N22" s="55">
        <f>M22*L22*K22</f>
        <v>0</v>
      </c>
      <c r="O22" s="49">
        <f>M22-I22</f>
        <v>0</v>
      </c>
      <c r="P22" s="49">
        <f>O22*L22*K22</f>
        <v>0</v>
      </c>
      <c r="Q22" s="49">
        <f>N22-J22</f>
        <v>0</v>
      </c>
      <c r="R22" s="62"/>
    </row>
    <row r="23" spans="1:20" s="2" customFormat="1" ht="24.5" customHeight="1" x14ac:dyDescent="0.3">
      <c r="A23" s="226" t="s">
        <v>52</v>
      </c>
      <c r="B23" s="227"/>
      <c r="C23" s="227"/>
      <c r="D23" s="228" t="s">
        <v>53</v>
      </c>
      <c r="E23" s="228"/>
      <c r="F23" s="18"/>
      <c r="G23" s="19">
        <v>19</v>
      </c>
      <c r="H23" s="20">
        <v>3</v>
      </c>
      <c r="I23" s="18">
        <v>700</v>
      </c>
      <c r="J23" s="54">
        <f>G23*H23*I23</f>
        <v>39900</v>
      </c>
      <c r="K23" s="50"/>
      <c r="L23" s="51"/>
      <c r="M23" s="50"/>
      <c r="N23" s="55">
        <f>M23*L23*K23</f>
        <v>0</v>
      </c>
      <c r="O23" s="49">
        <f>M23-I23</f>
        <v>-700</v>
      </c>
      <c r="P23" s="49">
        <f>O23*L23*K23</f>
        <v>0</v>
      </c>
      <c r="Q23" s="49">
        <f>N23-J23</f>
        <v>-39900</v>
      </c>
      <c r="R23" s="90" t="s">
        <v>139</v>
      </c>
    </row>
    <row r="24" spans="1:20" s="2" customFormat="1" ht="24.5" customHeight="1" x14ac:dyDescent="0.3">
      <c r="A24" s="226" t="s">
        <v>140</v>
      </c>
      <c r="B24" s="227"/>
      <c r="C24" s="227"/>
      <c r="D24" s="228" t="s">
        <v>53</v>
      </c>
      <c r="E24" s="228"/>
      <c r="F24" s="18"/>
      <c r="G24" s="19">
        <v>1</v>
      </c>
      <c r="H24" s="20">
        <v>3</v>
      </c>
      <c r="I24" s="18">
        <v>700</v>
      </c>
      <c r="J24" s="54">
        <f>G24*H24*I24</f>
        <v>2100</v>
      </c>
      <c r="K24" s="50"/>
      <c r="L24" s="51"/>
      <c r="M24" s="50"/>
      <c r="N24" s="55">
        <f>M24*L24*K24</f>
        <v>0</v>
      </c>
      <c r="O24" s="49">
        <f>M24-I24</f>
        <v>-700</v>
      </c>
      <c r="P24" s="49">
        <f>O24*L24*K24</f>
        <v>0</v>
      </c>
      <c r="Q24" s="49">
        <f>N24-J24</f>
        <v>-2100</v>
      </c>
      <c r="R24" s="90" t="s">
        <v>139</v>
      </c>
    </row>
    <row r="25" spans="1:20" s="2" customFormat="1" ht="21.5" customHeight="1" x14ac:dyDescent="0.3">
      <c r="A25" s="205" t="s">
        <v>54</v>
      </c>
      <c r="B25" s="206"/>
      <c r="C25" s="206"/>
      <c r="D25" s="206"/>
      <c r="E25" s="207"/>
      <c r="F25" s="208"/>
      <c r="G25" s="209"/>
      <c r="H25" s="209"/>
      <c r="I25" s="209"/>
      <c r="J25" s="210"/>
      <c r="K25" s="17"/>
      <c r="L25" s="21"/>
      <c r="M25" s="17"/>
      <c r="N25" s="17"/>
      <c r="O25" s="49">
        <f>M25-I25</f>
        <v>0</v>
      </c>
      <c r="P25" s="49">
        <f>O25*L25*K25</f>
        <v>0</v>
      </c>
      <c r="Q25" s="49">
        <f>N25-J25</f>
        <v>0</v>
      </c>
      <c r="R25" s="60"/>
    </row>
    <row r="26" spans="1:20" s="2" customFormat="1" ht="25.05" customHeight="1" x14ac:dyDescent="0.3">
      <c r="A26" s="139" t="s">
        <v>55</v>
      </c>
      <c r="B26" s="140"/>
      <c r="C26" s="140"/>
      <c r="D26" s="140"/>
      <c r="E26" s="141"/>
      <c r="F26" s="195"/>
      <c r="G26" s="195"/>
      <c r="H26" s="195"/>
      <c r="I26" s="195"/>
      <c r="J26" s="45">
        <f>SUM(J22:J25)</f>
        <v>42000</v>
      </c>
      <c r="K26" s="46"/>
      <c r="L26" s="46"/>
      <c r="M26" s="47"/>
      <c r="N26" s="52">
        <f>SUM(N22:N25)</f>
        <v>0</v>
      </c>
      <c r="O26" s="49">
        <f>M26-I26</f>
        <v>0</v>
      </c>
      <c r="P26" s="49">
        <f>O26*L26*K26</f>
        <v>0</v>
      </c>
      <c r="Q26" s="63">
        <f>N26-J26</f>
        <v>-42000</v>
      </c>
      <c r="R26" s="60"/>
    </row>
    <row r="27" spans="1:20" s="2" customFormat="1" ht="16.05" customHeight="1" x14ac:dyDescent="0.3">
      <c r="A27" s="13">
        <v>2</v>
      </c>
      <c r="B27" s="168" t="s">
        <v>56</v>
      </c>
      <c r="C27" s="169"/>
      <c r="D27" s="169"/>
      <c r="E27" s="17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0" s="2" customFormat="1" ht="19.05" customHeight="1" x14ac:dyDescent="0.3">
      <c r="A28" s="171"/>
      <c r="B28" s="172"/>
      <c r="C28" s="172"/>
      <c r="D28" s="172"/>
      <c r="E28" s="173"/>
      <c r="F28" s="15"/>
      <c r="G28" s="16" t="s">
        <v>31</v>
      </c>
      <c r="H28" s="16" t="s">
        <v>31</v>
      </c>
      <c r="I28" s="16" t="s">
        <v>31</v>
      </c>
      <c r="J28" s="53" t="s">
        <v>31</v>
      </c>
      <c r="K28" s="26" t="s">
        <v>32</v>
      </c>
      <c r="L28" s="26" t="s">
        <v>32</v>
      </c>
      <c r="M28" s="26" t="s">
        <v>33</v>
      </c>
      <c r="N28" s="53" t="s">
        <v>34</v>
      </c>
      <c r="O28" s="16" t="s">
        <v>35</v>
      </c>
      <c r="P28" s="16" t="s">
        <v>36</v>
      </c>
      <c r="Q28" s="61" t="s">
        <v>37</v>
      </c>
      <c r="R28" s="16" t="s">
        <v>25</v>
      </c>
    </row>
    <row r="29" spans="1:20" s="2" customFormat="1" ht="38.25" x14ac:dyDescent="0.3">
      <c r="A29" s="142" t="s">
        <v>57</v>
      </c>
      <c r="B29" s="143"/>
      <c r="C29" s="143"/>
      <c r="D29" s="143"/>
      <c r="E29" s="144"/>
      <c r="F29" s="17" t="s">
        <v>39</v>
      </c>
      <c r="G29" s="17" t="s">
        <v>58</v>
      </c>
      <c r="H29" s="17" t="s">
        <v>59</v>
      </c>
      <c r="I29" s="17" t="s">
        <v>42</v>
      </c>
      <c r="J29" s="56" t="s">
        <v>43</v>
      </c>
      <c r="K29" s="17" t="s">
        <v>60</v>
      </c>
      <c r="L29" s="17" t="s">
        <v>61</v>
      </c>
      <c r="M29" s="17" t="s">
        <v>46</v>
      </c>
      <c r="N29" s="56" t="s">
        <v>47</v>
      </c>
      <c r="O29" s="17" t="s">
        <v>48</v>
      </c>
      <c r="P29" s="17" t="s">
        <v>36</v>
      </c>
      <c r="Q29" s="56" t="s">
        <v>49</v>
      </c>
      <c r="R29" s="34"/>
    </row>
    <row r="30" spans="1:20" s="2" customFormat="1" ht="16.05" customHeight="1" x14ac:dyDescent="0.3">
      <c r="A30" s="22" t="s">
        <v>63</v>
      </c>
      <c r="B30" s="23"/>
      <c r="C30" s="203">
        <v>45442</v>
      </c>
      <c r="D30" s="203"/>
      <c r="E30" s="211"/>
      <c r="F30" s="24" t="s">
        <v>27</v>
      </c>
      <c r="G30" s="19">
        <v>20</v>
      </c>
      <c r="H30" s="20">
        <v>1</v>
      </c>
      <c r="I30" s="18">
        <v>100</v>
      </c>
      <c r="J30" s="54">
        <f>G30*H30*I30</f>
        <v>2000</v>
      </c>
      <c r="K30" s="50"/>
      <c r="L30" s="51"/>
      <c r="M30" s="50"/>
      <c r="N30" s="55">
        <f>M30*L30*K30</f>
        <v>0</v>
      </c>
      <c r="O30" s="49">
        <f>M30-I30</f>
        <v>-100</v>
      </c>
      <c r="P30" s="49">
        <f>O30*L30*K30</f>
        <v>0</v>
      </c>
      <c r="Q30" s="49">
        <f>N30-J30</f>
        <v>-2000</v>
      </c>
      <c r="R30" s="64"/>
    </row>
    <row r="31" spans="1:20" s="2" customFormat="1" ht="16.05" customHeight="1" x14ac:dyDescent="0.3">
      <c r="A31" s="167" t="s">
        <v>63</v>
      </c>
      <c r="B31" s="158"/>
      <c r="C31" s="203">
        <v>45443</v>
      </c>
      <c r="D31" s="164"/>
      <c r="E31" s="177"/>
      <c r="F31" s="24" t="s">
        <v>27</v>
      </c>
      <c r="G31" s="19">
        <v>20</v>
      </c>
      <c r="H31" s="20">
        <v>1</v>
      </c>
      <c r="I31" s="18">
        <v>100</v>
      </c>
      <c r="J31" s="54">
        <f>G31*H31*I31</f>
        <v>2000</v>
      </c>
      <c r="K31" s="17"/>
      <c r="L31" s="21"/>
      <c r="M31" s="17"/>
      <c r="N31" s="17"/>
      <c r="O31" s="17"/>
      <c r="P31" s="17"/>
      <c r="Q31" s="17"/>
      <c r="R31" s="62"/>
    </row>
    <row r="32" spans="1:20" s="2" customFormat="1" ht="15" customHeight="1" x14ac:dyDescent="0.3">
      <c r="A32" s="178" t="s">
        <v>54</v>
      </c>
      <c r="B32" s="178"/>
      <c r="C32" s="178"/>
      <c r="D32" s="178"/>
      <c r="E32" s="178"/>
      <c r="F32" s="204"/>
      <c r="G32" s="179"/>
      <c r="H32" s="179"/>
      <c r="I32" s="179"/>
      <c r="J32" s="179"/>
      <c r="K32" s="17"/>
      <c r="L32" s="21"/>
      <c r="M32" s="17"/>
      <c r="N32" s="17"/>
      <c r="O32" s="17"/>
      <c r="P32" s="17"/>
      <c r="Q32" s="17"/>
      <c r="R32" s="62"/>
    </row>
    <row r="33" spans="1:18" s="2" customFormat="1" ht="16.5" customHeight="1" x14ac:dyDescent="0.3">
      <c r="A33" s="139" t="s">
        <v>64</v>
      </c>
      <c r="B33" s="140"/>
      <c r="C33" s="140"/>
      <c r="D33" s="140"/>
      <c r="E33" s="141"/>
      <c r="F33" s="25"/>
      <c r="G33" s="11"/>
      <c r="H33" s="11"/>
      <c r="I33" s="57"/>
      <c r="J33" s="45">
        <f>SUM(J30:J32)</f>
        <v>4000</v>
      </c>
      <c r="K33" s="46"/>
      <c r="L33" s="46"/>
      <c r="M33" s="47"/>
      <c r="N33" s="52">
        <f>SUM(N30:N32)</f>
        <v>0</v>
      </c>
      <c r="O33" s="49">
        <f t="shared" ref="O33:O38" si="0">M33-I33</f>
        <v>0</v>
      </c>
      <c r="P33" s="49">
        <f t="shared" ref="P33:P38" si="1">O33*L33*K33</f>
        <v>0</v>
      </c>
      <c r="Q33" s="63">
        <f t="shared" ref="Q33:Q38" si="2">N33-J33</f>
        <v>-4000</v>
      </c>
      <c r="R33" s="60"/>
    </row>
    <row r="34" spans="1:18" s="2" customFormat="1" ht="15" customHeight="1" x14ac:dyDescent="0.3">
      <c r="A34" s="26">
        <v>3</v>
      </c>
      <c r="B34" s="148" t="s">
        <v>65</v>
      </c>
      <c r="C34" s="149"/>
      <c r="D34" s="149"/>
      <c r="E34" s="150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s="2" customFormat="1" ht="13.15" x14ac:dyDescent="0.3">
      <c r="A35" s="154"/>
      <c r="B35" s="155"/>
      <c r="C35" s="155"/>
      <c r="D35" s="155"/>
      <c r="E35" s="156"/>
      <c r="F35" s="15"/>
      <c r="G35" s="16" t="s">
        <v>31</v>
      </c>
      <c r="H35" s="16" t="s">
        <v>31</v>
      </c>
      <c r="I35" s="16" t="s">
        <v>31</v>
      </c>
      <c r="J35" s="53" t="s">
        <v>31</v>
      </c>
      <c r="K35" s="26" t="s">
        <v>32</v>
      </c>
      <c r="L35" s="26" t="s">
        <v>32</v>
      </c>
      <c r="M35" s="26" t="s">
        <v>33</v>
      </c>
      <c r="N35" s="53" t="s">
        <v>34</v>
      </c>
      <c r="O35" s="16" t="s">
        <v>35</v>
      </c>
      <c r="P35" s="16" t="s">
        <v>36</v>
      </c>
      <c r="Q35" s="61" t="s">
        <v>37</v>
      </c>
      <c r="R35" s="16" t="s">
        <v>25</v>
      </c>
    </row>
    <row r="36" spans="1:18" s="2" customFormat="1" ht="38.25" x14ac:dyDescent="0.3">
      <c r="A36" s="174" t="s">
        <v>66</v>
      </c>
      <c r="B36" s="175"/>
      <c r="C36" s="175"/>
      <c r="D36" s="175"/>
      <c r="E36" s="176"/>
      <c r="F36" s="17" t="s">
        <v>39</v>
      </c>
      <c r="G36" s="17" t="s">
        <v>67</v>
      </c>
      <c r="H36" s="17" t="s">
        <v>59</v>
      </c>
      <c r="I36" s="17" t="s">
        <v>42</v>
      </c>
      <c r="J36" s="56" t="s">
        <v>43</v>
      </c>
      <c r="K36" s="17" t="s">
        <v>68</v>
      </c>
      <c r="L36" s="17" t="s">
        <v>61</v>
      </c>
      <c r="M36" s="17" t="s">
        <v>46</v>
      </c>
      <c r="N36" s="56" t="s">
        <v>47</v>
      </c>
      <c r="O36" s="17" t="s">
        <v>48</v>
      </c>
      <c r="P36" s="17" t="s">
        <v>36</v>
      </c>
      <c r="Q36" s="17" t="s">
        <v>49</v>
      </c>
      <c r="R36" s="34"/>
    </row>
    <row r="37" spans="1:18" s="2" customFormat="1" ht="25.5" customHeight="1" x14ac:dyDescent="0.3">
      <c r="A37" s="196" t="s">
        <v>69</v>
      </c>
      <c r="B37" s="164"/>
      <c r="C37" s="197" t="s">
        <v>70</v>
      </c>
      <c r="D37" s="198"/>
      <c r="E37" s="199"/>
      <c r="F37" s="28" t="s">
        <v>27</v>
      </c>
      <c r="G37" s="19">
        <v>1</v>
      </c>
      <c r="H37" s="20">
        <v>1</v>
      </c>
      <c r="I37" s="18">
        <v>5400</v>
      </c>
      <c r="J37" s="54">
        <f>G37*H37*I37</f>
        <v>5400</v>
      </c>
      <c r="K37" s="50"/>
      <c r="L37" s="51"/>
      <c r="M37" s="50"/>
      <c r="N37" s="55">
        <f>M37*L37*K37</f>
        <v>0</v>
      </c>
      <c r="O37" s="49">
        <f t="shared" si="0"/>
        <v>-5400</v>
      </c>
      <c r="P37" s="49">
        <f t="shared" si="1"/>
        <v>0</v>
      </c>
      <c r="Q37" s="49">
        <f t="shared" si="2"/>
        <v>-5400</v>
      </c>
      <c r="R37" s="64"/>
    </row>
    <row r="38" spans="1:18" s="2" customFormat="1" ht="25.5" customHeight="1" x14ac:dyDescent="0.3">
      <c r="A38" s="196" t="s">
        <v>69</v>
      </c>
      <c r="B38" s="164"/>
      <c r="C38" s="197" t="s">
        <v>71</v>
      </c>
      <c r="D38" s="198"/>
      <c r="E38" s="199"/>
      <c r="F38" s="28" t="s">
        <v>27</v>
      </c>
      <c r="G38" s="19">
        <v>2</v>
      </c>
      <c r="H38" s="20">
        <v>1</v>
      </c>
      <c r="I38" s="18">
        <v>3200</v>
      </c>
      <c r="J38" s="54">
        <f>G38*H38*I38</f>
        <v>6400</v>
      </c>
      <c r="K38" s="50"/>
      <c r="L38" s="51"/>
      <c r="M38" s="50"/>
      <c r="N38" s="55">
        <f>M38*L38*K38</f>
        <v>0</v>
      </c>
      <c r="O38" s="49">
        <f t="shared" si="0"/>
        <v>-3200</v>
      </c>
      <c r="P38" s="49">
        <f t="shared" si="1"/>
        <v>0</v>
      </c>
      <c r="Q38" s="49">
        <f t="shared" si="2"/>
        <v>-6400</v>
      </c>
      <c r="R38" s="64"/>
    </row>
    <row r="39" spans="1:18" s="2" customFormat="1" ht="21.5" customHeight="1" x14ac:dyDescent="0.3">
      <c r="A39" s="200" t="s">
        <v>72</v>
      </c>
      <c r="B39" s="158"/>
      <c r="C39" s="158"/>
      <c r="D39" s="158"/>
      <c r="E39" s="29" t="s">
        <v>138</v>
      </c>
      <c r="F39" s="24" t="s">
        <v>27</v>
      </c>
      <c r="G39" s="19">
        <v>15</v>
      </c>
      <c r="H39" s="20">
        <v>1</v>
      </c>
      <c r="I39" s="18">
        <v>68</v>
      </c>
      <c r="J39" s="54">
        <f>G39*H39*I39</f>
        <v>1020</v>
      </c>
      <c r="K39" s="50"/>
      <c r="L39" s="51"/>
      <c r="M39" s="50"/>
      <c r="N39" s="55">
        <f>M39*L39*K39</f>
        <v>0</v>
      </c>
      <c r="O39" s="49">
        <f t="shared" ref="O39:O41" si="3">M39-I39</f>
        <v>-68</v>
      </c>
      <c r="P39" s="49">
        <f t="shared" ref="P39:P41" si="4">O39*L39*K39</f>
        <v>0</v>
      </c>
      <c r="Q39" s="49">
        <f t="shared" ref="Q39:Q41" si="5">N39-J39</f>
        <v>-1020</v>
      </c>
      <c r="R39" s="62"/>
    </row>
    <row r="40" spans="1:18" s="2" customFormat="1" ht="17.25" customHeight="1" x14ac:dyDescent="0.3">
      <c r="A40" s="139" t="s">
        <v>73</v>
      </c>
      <c r="B40" s="140"/>
      <c r="C40" s="140"/>
      <c r="D40" s="140"/>
      <c r="E40" s="141"/>
      <c r="F40" s="10" t="s">
        <v>27</v>
      </c>
      <c r="G40" s="11"/>
      <c r="H40" s="11"/>
      <c r="I40" s="57"/>
      <c r="J40" s="45">
        <f>SUM(J37:J39)</f>
        <v>12820</v>
      </c>
      <c r="K40" s="46"/>
      <c r="L40" s="46"/>
      <c r="M40" s="47"/>
      <c r="N40" s="52">
        <f>SUM(N37:N39)</f>
        <v>0</v>
      </c>
      <c r="O40" s="49">
        <f t="shared" si="3"/>
        <v>0</v>
      </c>
      <c r="P40" s="49">
        <f t="shared" si="4"/>
        <v>0</v>
      </c>
      <c r="Q40" s="49">
        <f t="shared" si="5"/>
        <v>-12820</v>
      </c>
      <c r="R40" s="60"/>
    </row>
    <row r="41" spans="1:18" s="2" customFormat="1" ht="19.5" customHeight="1" x14ac:dyDescent="0.3">
      <c r="A41" s="147" t="s">
        <v>28</v>
      </c>
      <c r="B41" s="147"/>
      <c r="C41" s="147"/>
      <c r="D41" s="147"/>
      <c r="E41" s="147"/>
      <c r="F41" s="12">
        <v>0.08</v>
      </c>
      <c r="G41" s="11"/>
      <c r="H41" s="11"/>
      <c r="I41" s="11"/>
      <c r="J41" s="45">
        <f>(J26+J33+J40)*F41</f>
        <v>4705.6000000000004</v>
      </c>
      <c r="K41" s="50"/>
      <c r="L41" s="51"/>
      <c r="M41" s="50"/>
      <c r="N41" s="52">
        <f>(N26+N33+N40)*F41</f>
        <v>0</v>
      </c>
      <c r="O41" s="49">
        <f t="shared" si="3"/>
        <v>0</v>
      </c>
      <c r="P41" s="49">
        <f t="shared" si="4"/>
        <v>0</v>
      </c>
      <c r="Q41" s="63">
        <f t="shared" si="5"/>
        <v>-4705.6000000000004</v>
      </c>
      <c r="R41" s="60"/>
    </row>
    <row r="42" spans="1:18" s="2" customFormat="1" ht="19.5" customHeight="1" x14ac:dyDescent="0.3">
      <c r="A42" s="201" t="s">
        <v>74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</row>
    <row r="43" spans="1:18" s="2" customFormat="1" ht="22.5" hidden="1" customHeight="1" x14ac:dyDescent="0.3">
      <c r="A43" s="13">
        <v>4</v>
      </c>
      <c r="B43" s="180" t="s">
        <v>75</v>
      </c>
      <c r="C43" s="181"/>
      <c r="D43" s="181"/>
      <c r="E43" s="182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s="2" customFormat="1" ht="12" hidden="1" customHeight="1" x14ac:dyDescent="0.3">
      <c r="A44" s="183"/>
      <c r="B44" s="184"/>
      <c r="C44" s="184"/>
      <c r="D44" s="184"/>
      <c r="E44" s="185"/>
      <c r="F44" s="15"/>
      <c r="G44" s="16" t="s">
        <v>31</v>
      </c>
      <c r="H44" s="16" t="s">
        <v>31</v>
      </c>
      <c r="I44" s="16" t="s">
        <v>31</v>
      </c>
      <c r="J44" s="16" t="s">
        <v>31</v>
      </c>
      <c r="K44" s="26" t="s">
        <v>32</v>
      </c>
      <c r="L44" s="26" t="s">
        <v>32</v>
      </c>
      <c r="M44" s="26" t="s">
        <v>33</v>
      </c>
      <c r="N44" s="53" t="s">
        <v>34</v>
      </c>
      <c r="O44" s="16" t="s">
        <v>35</v>
      </c>
      <c r="P44" s="16" t="s">
        <v>36</v>
      </c>
      <c r="Q44" s="61" t="s">
        <v>37</v>
      </c>
      <c r="R44" s="16" t="s">
        <v>25</v>
      </c>
    </row>
    <row r="45" spans="1:18" s="2" customFormat="1" ht="39.75" hidden="1" customHeight="1" x14ac:dyDescent="0.3">
      <c r="A45" s="186" t="s">
        <v>76</v>
      </c>
      <c r="B45" s="187"/>
      <c r="C45" s="187"/>
      <c r="D45" s="187"/>
      <c r="E45" s="188"/>
      <c r="F45" s="17" t="s">
        <v>39</v>
      </c>
      <c r="G45" s="17" t="s">
        <v>77</v>
      </c>
      <c r="H45" s="17" t="s">
        <v>59</v>
      </c>
      <c r="I45" s="17" t="s">
        <v>42</v>
      </c>
      <c r="J45" s="17" t="s">
        <v>43</v>
      </c>
      <c r="K45" s="17" t="s">
        <v>68</v>
      </c>
      <c r="L45" s="17" t="s">
        <v>61</v>
      </c>
      <c r="M45" s="17" t="s">
        <v>46</v>
      </c>
      <c r="N45" s="17" t="s">
        <v>47</v>
      </c>
      <c r="O45" s="17" t="s">
        <v>48</v>
      </c>
      <c r="P45" s="17" t="s">
        <v>36</v>
      </c>
      <c r="Q45" s="56" t="s">
        <v>49</v>
      </c>
      <c r="R45" s="34"/>
    </row>
    <row r="46" spans="1:18" s="2" customFormat="1" ht="25.25" hidden="1" customHeight="1" x14ac:dyDescent="0.3">
      <c r="A46" s="189" t="s">
        <v>78</v>
      </c>
      <c r="B46" s="190"/>
      <c r="C46" s="191" t="s">
        <v>79</v>
      </c>
      <c r="D46" s="191"/>
      <c r="E46" s="30" t="s">
        <v>80</v>
      </c>
      <c r="F46" s="18"/>
      <c r="G46" s="19"/>
      <c r="H46" s="20"/>
      <c r="I46" s="58"/>
      <c r="J46" s="54">
        <f>H46*I46*G46</f>
        <v>0</v>
      </c>
      <c r="K46" s="50"/>
      <c r="L46" s="51"/>
      <c r="M46" s="50"/>
      <c r="N46" s="55"/>
      <c r="O46" s="49">
        <f>M46-I46</f>
        <v>0</v>
      </c>
      <c r="P46" s="49">
        <f>O46*L46*K46</f>
        <v>0</v>
      </c>
      <c r="Q46" s="49">
        <f>N46-J46</f>
        <v>0</v>
      </c>
      <c r="R46" s="65" t="s">
        <v>81</v>
      </c>
    </row>
    <row r="47" spans="1:18" s="2" customFormat="1" ht="23.25" hidden="1" customHeight="1" x14ac:dyDescent="0.3">
      <c r="A47" s="192" t="s">
        <v>82</v>
      </c>
      <c r="B47" s="193"/>
      <c r="C47" s="193"/>
      <c r="D47" s="193"/>
      <c r="E47" s="31" t="s">
        <v>83</v>
      </c>
      <c r="F47" s="32"/>
      <c r="G47" s="19"/>
      <c r="H47" s="20"/>
      <c r="I47" s="18"/>
      <c r="J47" s="54">
        <f>H47*I47*G47</f>
        <v>0</v>
      </c>
      <c r="K47" s="50"/>
      <c r="L47" s="51"/>
      <c r="M47" s="50"/>
      <c r="N47" s="55">
        <f>M47*L47*K47</f>
        <v>0</v>
      </c>
      <c r="O47" s="49">
        <f>M47-I47</f>
        <v>0</v>
      </c>
      <c r="P47" s="49">
        <f>O47*L47*K47</f>
        <v>0</v>
      </c>
      <c r="Q47" s="49">
        <f>N47-J47</f>
        <v>0</v>
      </c>
      <c r="R47" s="62"/>
    </row>
    <row r="48" spans="1:18" s="2" customFormat="1" ht="23.25" hidden="1" customHeight="1" x14ac:dyDescent="0.3">
      <c r="A48" s="194" t="s">
        <v>84</v>
      </c>
      <c r="B48" s="193"/>
      <c r="C48" s="193"/>
      <c r="D48" s="193"/>
      <c r="E48" s="31" t="s">
        <v>83</v>
      </c>
      <c r="F48" s="18"/>
      <c r="G48" s="19"/>
      <c r="H48" s="20"/>
      <c r="I48" s="18"/>
      <c r="J48" s="54">
        <f>H48*I48*G48</f>
        <v>0</v>
      </c>
      <c r="K48" s="50"/>
      <c r="L48" s="51"/>
      <c r="M48" s="50"/>
      <c r="N48" s="55">
        <f>M48*L48*K48</f>
        <v>0</v>
      </c>
      <c r="O48" s="49">
        <f>M48-I48</f>
        <v>0</v>
      </c>
      <c r="P48" s="49">
        <f>O48*L48*K48</f>
        <v>0</v>
      </c>
      <c r="Q48" s="49">
        <f>N48-J48</f>
        <v>0</v>
      </c>
      <c r="R48" s="62"/>
    </row>
    <row r="49" spans="1:18" s="2" customFormat="1" ht="16.5" hidden="1" customHeight="1" x14ac:dyDescent="0.3">
      <c r="A49" s="139" t="s">
        <v>85</v>
      </c>
      <c r="B49" s="140"/>
      <c r="C49" s="140"/>
      <c r="D49" s="140"/>
      <c r="E49" s="141"/>
      <c r="F49" s="195"/>
      <c r="G49" s="195"/>
      <c r="H49" s="195"/>
      <c r="I49" s="195"/>
      <c r="J49" s="45">
        <f>SUM(J46:J48)</f>
        <v>0</v>
      </c>
      <c r="K49" s="46"/>
      <c r="L49" s="46"/>
      <c r="M49" s="47"/>
      <c r="N49" s="52">
        <f>SUM(N46:N48)</f>
        <v>0</v>
      </c>
      <c r="O49" s="49">
        <f>M49-I49</f>
        <v>0</v>
      </c>
      <c r="P49" s="49">
        <f t="shared" ref="P49" si="6">O49*L49*K49</f>
        <v>0</v>
      </c>
      <c r="Q49" s="63">
        <f>N49-J49</f>
        <v>0</v>
      </c>
      <c r="R49" s="60"/>
    </row>
    <row r="50" spans="1:18" s="2" customFormat="1" ht="15" hidden="1" customHeight="1" x14ac:dyDescent="0.3">
      <c r="A50" s="13">
        <v>5</v>
      </c>
      <c r="B50" s="168" t="s">
        <v>86</v>
      </c>
      <c r="C50" s="169"/>
      <c r="D50" s="169"/>
      <c r="E50" s="17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s="2" customFormat="1" ht="13.15" hidden="1" x14ac:dyDescent="0.3">
      <c r="A51" s="171"/>
      <c r="B51" s="172"/>
      <c r="C51" s="172"/>
      <c r="D51" s="172"/>
      <c r="E51" s="173"/>
      <c r="F51" s="15"/>
      <c r="G51" s="16" t="s">
        <v>31</v>
      </c>
      <c r="H51" s="16" t="s">
        <v>31</v>
      </c>
      <c r="I51" s="16" t="s">
        <v>31</v>
      </c>
      <c r="J51" s="53" t="s">
        <v>31</v>
      </c>
      <c r="K51" s="26" t="s">
        <v>32</v>
      </c>
      <c r="L51" s="26" t="s">
        <v>32</v>
      </c>
      <c r="M51" s="26" t="s">
        <v>33</v>
      </c>
      <c r="N51" s="53" t="s">
        <v>34</v>
      </c>
      <c r="O51" s="16" t="s">
        <v>35</v>
      </c>
      <c r="P51" s="16" t="s">
        <v>36</v>
      </c>
      <c r="Q51" s="61" t="s">
        <v>37</v>
      </c>
      <c r="R51" s="16" t="s">
        <v>25</v>
      </c>
    </row>
    <row r="52" spans="1:18" s="2" customFormat="1" ht="38.25" hidden="1" x14ac:dyDescent="0.3">
      <c r="A52" s="174" t="s">
        <v>87</v>
      </c>
      <c r="B52" s="175"/>
      <c r="C52" s="175"/>
      <c r="D52" s="175"/>
      <c r="E52" s="176"/>
      <c r="F52" s="17" t="s">
        <v>39</v>
      </c>
      <c r="G52" s="17" t="s">
        <v>58</v>
      </c>
      <c r="H52" s="17" t="s">
        <v>59</v>
      </c>
      <c r="I52" s="17" t="s">
        <v>42</v>
      </c>
      <c r="J52" s="56" t="s">
        <v>43</v>
      </c>
      <c r="K52" s="17" t="s">
        <v>60</v>
      </c>
      <c r="L52" s="17" t="s">
        <v>61</v>
      </c>
      <c r="M52" s="17" t="s">
        <v>46</v>
      </c>
      <c r="N52" s="56" t="s">
        <v>47</v>
      </c>
      <c r="O52" s="17" t="s">
        <v>48</v>
      </c>
      <c r="P52" s="17" t="s">
        <v>36</v>
      </c>
      <c r="Q52" s="56" t="s">
        <v>49</v>
      </c>
      <c r="R52" s="34"/>
    </row>
    <row r="53" spans="1:18" s="2" customFormat="1" ht="12.75" hidden="1" x14ac:dyDescent="0.3">
      <c r="A53" s="167" t="s">
        <v>63</v>
      </c>
      <c r="B53" s="158"/>
      <c r="C53" s="164"/>
      <c r="D53" s="164"/>
      <c r="E53" s="177"/>
      <c r="F53" s="33" t="s">
        <v>27</v>
      </c>
      <c r="G53" s="19"/>
      <c r="H53" s="20"/>
      <c r="I53" s="18"/>
      <c r="J53" s="54">
        <f>G53*H53*I53</f>
        <v>0</v>
      </c>
      <c r="K53" s="50"/>
      <c r="L53" s="51"/>
      <c r="M53" s="50"/>
      <c r="N53" s="55">
        <f>M53*L53*K53</f>
        <v>0</v>
      </c>
      <c r="O53" s="49">
        <f>M53-I53</f>
        <v>0</v>
      </c>
      <c r="P53" s="49">
        <f>O53*L53*K53</f>
        <v>0</v>
      </c>
      <c r="Q53" s="49">
        <f>N53-J53</f>
        <v>0</v>
      </c>
      <c r="R53" s="64"/>
    </row>
    <row r="54" spans="1:18" s="2" customFormat="1" ht="12.75" hidden="1" x14ac:dyDescent="0.3">
      <c r="A54" s="167" t="s">
        <v>62</v>
      </c>
      <c r="B54" s="158"/>
      <c r="C54" s="164"/>
      <c r="D54" s="164"/>
      <c r="E54" s="177"/>
      <c r="F54" s="24" t="s">
        <v>27</v>
      </c>
      <c r="G54" s="19"/>
      <c r="H54" s="20"/>
      <c r="I54" s="18"/>
      <c r="J54" s="54">
        <f>G54*H54*I54</f>
        <v>0</v>
      </c>
      <c r="K54" s="50"/>
      <c r="L54" s="51"/>
      <c r="M54" s="50"/>
      <c r="N54" s="55">
        <f>M54*L54*K54</f>
        <v>0</v>
      </c>
      <c r="O54" s="49">
        <f>M54-I54</f>
        <v>0</v>
      </c>
      <c r="P54" s="49">
        <f>O54*L54*K54</f>
        <v>0</v>
      </c>
      <c r="Q54" s="49">
        <f>N54-J54</f>
        <v>0</v>
      </c>
      <c r="R54" s="64"/>
    </row>
    <row r="55" spans="1:18" s="2" customFormat="1" ht="14.25" hidden="1" customHeight="1" x14ac:dyDescent="0.3">
      <c r="A55" s="178" t="s">
        <v>54</v>
      </c>
      <c r="B55" s="178"/>
      <c r="C55" s="178"/>
      <c r="D55" s="178"/>
      <c r="E55" s="178"/>
      <c r="F55" s="179"/>
      <c r="G55" s="179"/>
      <c r="H55" s="179"/>
      <c r="I55" s="179"/>
      <c r="J55" s="179"/>
      <c r="K55" s="17"/>
      <c r="L55" s="21"/>
      <c r="M55" s="17"/>
      <c r="N55" s="17"/>
      <c r="O55" s="17"/>
      <c r="P55" s="17"/>
      <c r="Q55" s="17"/>
      <c r="R55" s="60"/>
    </row>
    <row r="56" spans="1:18" s="2" customFormat="1" ht="16.5" hidden="1" customHeight="1" x14ac:dyDescent="0.3">
      <c r="A56" s="139" t="s">
        <v>64</v>
      </c>
      <c r="B56" s="140"/>
      <c r="C56" s="140"/>
      <c r="D56" s="140"/>
      <c r="E56" s="141"/>
      <c r="F56" s="25"/>
      <c r="G56" s="11"/>
      <c r="H56" s="11"/>
      <c r="I56" s="57"/>
      <c r="J56" s="45">
        <f>SUM(J53:J55)</f>
        <v>0</v>
      </c>
      <c r="K56" s="46"/>
      <c r="L56" s="46"/>
      <c r="M56" s="47"/>
      <c r="N56" s="52">
        <f>SUM(N53:N55)</f>
        <v>0</v>
      </c>
      <c r="O56" s="49">
        <f>M56-I56</f>
        <v>0</v>
      </c>
      <c r="P56" s="49">
        <f>O56*L56*K56</f>
        <v>0</v>
      </c>
      <c r="Q56" s="63">
        <f>N56-J56</f>
        <v>0</v>
      </c>
      <c r="R56" s="60"/>
    </row>
    <row r="57" spans="1:18" s="2" customFormat="1" ht="15" hidden="1" customHeight="1" x14ac:dyDescent="0.3">
      <c r="A57" s="26">
        <v>6</v>
      </c>
      <c r="B57" s="148" t="s">
        <v>88</v>
      </c>
      <c r="C57" s="149"/>
      <c r="D57" s="149"/>
      <c r="E57" s="150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s="2" customFormat="1" ht="13.15" hidden="1" x14ac:dyDescent="0.3">
      <c r="A58" s="34"/>
      <c r="B58" s="154"/>
      <c r="C58" s="155"/>
      <c r="D58" s="155"/>
      <c r="E58" s="156"/>
      <c r="F58" s="15"/>
      <c r="G58" s="16" t="s">
        <v>31</v>
      </c>
      <c r="H58" s="16" t="s">
        <v>31</v>
      </c>
      <c r="I58" s="16" t="s">
        <v>31</v>
      </c>
      <c r="J58" s="53" t="s">
        <v>31</v>
      </c>
      <c r="K58" s="26" t="s">
        <v>32</v>
      </c>
      <c r="L58" s="26" t="s">
        <v>32</v>
      </c>
      <c r="M58" s="26" t="s">
        <v>33</v>
      </c>
      <c r="N58" s="53" t="s">
        <v>34</v>
      </c>
      <c r="O58" s="16" t="s">
        <v>35</v>
      </c>
      <c r="P58" s="16" t="s">
        <v>36</v>
      </c>
      <c r="Q58" s="61" t="s">
        <v>37</v>
      </c>
      <c r="R58" s="16" t="s">
        <v>25</v>
      </c>
    </row>
    <row r="59" spans="1:18" s="2" customFormat="1" ht="38.25" hidden="1" x14ac:dyDescent="0.3">
      <c r="A59" s="142" t="s">
        <v>89</v>
      </c>
      <c r="B59" s="143"/>
      <c r="C59" s="143"/>
      <c r="D59" s="143"/>
      <c r="E59" s="144"/>
      <c r="F59" s="17" t="s">
        <v>39</v>
      </c>
      <c r="G59" s="17" t="s">
        <v>67</v>
      </c>
      <c r="H59" s="17" t="s">
        <v>59</v>
      </c>
      <c r="I59" s="17" t="s">
        <v>42</v>
      </c>
      <c r="J59" s="56" t="s">
        <v>43</v>
      </c>
      <c r="K59" s="17" t="s">
        <v>68</v>
      </c>
      <c r="L59" s="17" t="s">
        <v>61</v>
      </c>
      <c r="M59" s="17" t="s">
        <v>46</v>
      </c>
      <c r="N59" s="56" t="s">
        <v>47</v>
      </c>
      <c r="O59" s="17" t="s">
        <v>48</v>
      </c>
      <c r="P59" s="17" t="s">
        <v>36</v>
      </c>
      <c r="Q59" s="17" t="s">
        <v>49</v>
      </c>
      <c r="R59" s="34"/>
    </row>
    <row r="60" spans="1:18" s="2" customFormat="1" ht="22.05" hidden="1" customHeight="1" x14ac:dyDescent="0.3">
      <c r="A60" s="163" t="s">
        <v>90</v>
      </c>
      <c r="B60" s="164"/>
      <c r="C60" s="35" t="s">
        <v>91</v>
      </c>
      <c r="D60" s="165" t="s">
        <v>92</v>
      </c>
      <c r="E60" s="166"/>
      <c r="F60" s="24" t="s">
        <v>27</v>
      </c>
      <c r="G60" s="19"/>
      <c r="H60" s="20"/>
      <c r="I60" s="18"/>
      <c r="J60" s="54">
        <f>H60*I60*G60</f>
        <v>0</v>
      </c>
      <c r="K60" s="50"/>
      <c r="L60" s="51"/>
      <c r="M60" s="50"/>
      <c r="N60" s="55">
        <f>M60*L60*K60</f>
        <v>0</v>
      </c>
      <c r="O60" s="49">
        <f>M60-I60</f>
        <v>0</v>
      </c>
      <c r="P60" s="49">
        <f>O60*L60*K60</f>
        <v>0</v>
      </c>
      <c r="Q60" s="49">
        <f>N60-J60</f>
        <v>0</v>
      </c>
      <c r="R60" s="60"/>
    </row>
    <row r="61" spans="1:18" s="2" customFormat="1" ht="21.75" hidden="1" customHeight="1" x14ac:dyDescent="0.3">
      <c r="A61" s="167" t="s">
        <v>93</v>
      </c>
      <c r="B61" s="158"/>
      <c r="C61" s="158"/>
      <c r="D61" s="158"/>
      <c r="E61" s="159"/>
      <c r="F61" s="24" t="s">
        <v>27</v>
      </c>
      <c r="G61" s="19"/>
      <c r="H61" s="20"/>
      <c r="I61" s="18"/>
      <c r="J61" s="54">
        <f>H61*I61*G61</f>
        <v>0</v>
      </c>
      <c r="K61" s="50"/>
      <c r="L61" s="51"/>
      <c r="M61" s="50"/>
      <c r="N61" s="55">
        <f>M61*L61*K61</f>
        <v>0</v>
      </c>
      <c r="O61" s="49">
        <f>M61-I61</f>
        <v>0</v>
      </c>
      <c r="P61" s="49">
        <f>O61*L61*K61</f>
        <v>0</v>
      </c>
      <c r="Q61" s="49">
        <f>N61-J61</f>
        <v>0</v>
      </c>
      <c r="R61" s="60"/>
    </row>
    <row r="62" spans="1:18" s="2" customFormat="1" ht="15.75" hidden="1" customHeight="1" x14ac:dyDescent="0.3">
      <c r="A62" s="139" t="s">
        <v>73</v>
      </c>
      <c r="B62" s="140"/>
      <c r="C62" s="140"/>
      <c r="D62" s="140"/>
      <c r="E62" s="141"/>
      <c r="F62" s="25"/>
      <c r="G62" s="11"/>
      <c r="H62" s="11"/>
      <c r="I62" s="57"/>
      <c r="J62" s="45">
        <f>SUM(J60:J61)</f>
        <v>0</v>
      </c>
      <c r="K62" s="46"/>
      <c r="L62" s="46"/>
      <c r="M62" s="47"/>
      <c r="N62" s="52">
        <f>SUM(N60:N61)</f>
        <v>0</v>
      </c>
      <c r="O62" s="49">
        <f t="shared" ref="O62" si="7">M62-I62</f>
        <v>0</v>
      </c>
      <c r="P62" s="49">
        <f>O62*L62*K62</f>
        <v>0</v>
      </c>
      <c r="Q62" s="63">
        <f>N62-J62</f>
        <v>0</v>
      </c>
      <c r="R62" s="60"/>
    </row>
    <row r="63" spans="1:18" s="2" customFormat="1" ht="15" hidden="1" customHeight="1" x14ac:dyDescent="0.3">
      <c r="A63" s="26">
        <v>7</v>
      </c>
      <c r="B63" s="148" t="s">
        <v>94</v>
      </c>
      <c r="C63" s="149"/>
      <c r="D63" s="149"/>
      <c r="E63" s="150"/>
      <c r="F63" s="27"/>
      <c r="G63" s="27"/>
      <c r="H63" s="27"/>
      <c r="I63" s="27"/>
      <c r="J63" s="45">
        <f>SUM(J61:J62)</f>
        <v>0</v>
      </c>
      <c r="K63" s="27"/>
      <c r="L63" s="27"/>
      <c r="M63" s="27"/>
      <c r="N63" s="27"/>
      <c r="O63" s="27"/>
      <c r="P63" s="27"/>
      <c r="Q63" s="27"/>
      <c r="R63" s="27"/>
    </row>
    <row r="64" spans="1:18" s="2" customFormat="1" ht="13.15" hidden="1" x14ac:dyDescent="0.3">
      <c r="A64" s="154"/>
      <c r="B64" s="155"/>
      <c r="C64" s="155"/>
      <c r="D64" s="155"/>
      <c r="E64" s="156"/>
      <c r="F64" s="15"/>
      <c r="G64" s="16" t="s">
        <v>31</v>
      </c>
      <c r="H64" s="16" t="s">
        <v>31</v>
      </c>
      <c r="I64" s="16" t="s">
        <v>31</v>
      </c>
      <c r="J64" s="53" t="s">
        <v>31</v>
      </c>
      <c r="K64" s="26" t="s">
        <v>32</v>
      </c>
      <c r="L64" s="26" t="s">
        <v>32</v>
      </c>
      <c r="M64" s="26" t="s">
        <v>33</v>
      </c>
      <c r="N64" s="53" t="s">
        <v>34</v>
      </c>
      <c r="O64" s="16" t="s">
        <v>35</v>
      </c>
      <c r="P64" s="16" t="s">
        <v>36</v>
      </c>
      <c r="Q64" s="61" t="s">
        <v>37</v>
      </c>
      <c r="R64" s="16" t="s">
        <v>25</v>
      </c>
    </row>
    <row r="65" spans="1:18" s="2" customFormat="1" ht="38.25" hidden="1" x14ac:dyDescent="0.3">
      <c r="A65" s="142"/>
      <c r="B65" s="143"/>
      <c r="C65" s="143"/>
      <c r="D65" s="143"/>
      <c r="E65" s="144"/>
      <c r="F65" s="17" t="s">
        <v>39</v>
      </c>
      <c r="G65" s="17" t="s">
        <v>67</v>
      </c>
      <c r="H65" s="17" t="s">
        <v>59</v>
      </c>
      <c r="I65" s="17" t="s">
        <v>42</v>
      </c>
      <c r="J65" s="56" t="s">
        <v>43</v>
      </c>
      <c r="K65" s="17" t="s">
        <v>68</v>
      </c>
      <c r="L65" s="17" t="s">
        <v>61</v>
      </c>
      <c r="M65" s="17" t="s">
        <v>46</v>
      </c>
      <c r="N65" s="56" t="s">
        <v>47</v>
      </c>
      <c r="O65" s="17" t="s">
        <v>48</v>
      </c>
      <c r="P65" s="17" t="s">
        <v>36</v>
      </c>
      <c r="Q65" s="17" t="s">
        <v>49</v>
      </c>
      <c r="R65" s="34"/>
    </row>
    <row r="66" spans="1:18" s="2" customFormat="1" ht="13.5" hidden="1" customHeight="1" x14ac:dyDescent="0.3">
      <c r="A66" s="157" t="s">
        <v>95</v>
      </c>
      <c r="B66" s="158"/>
      <c r="C66" s="158"/>
      <c r="D66" s="158"/>
      <c r="E66" s="159"/>
      <c r="F66" s="10" t="s">
        <v>27</v>
      </c>
      <c r="G66" s="19"/>
      <c r="H66" s="20"/>
      <c r="I66" s="18"/>
      <c r="J66" s="54"/>
      <c r="K66" s="50"/>
      <c r="L66" s="51"/>
      <c r="M66" s="50"/>
      <c r="N66" s="55">
        <f>M66*L66*K66</f>
        <v>0</v>
      </c>
      <c r="O66" s="49">
        <f>M66-I66</f>
        <v>0</v>
      </c>
      <c r="P66" s="49">
        <f>O66*L66*K66</f>
        <v>0</v>
      </c>
      <c r="Q66" s="49">
        <f>N66-J66</f>
        <v>0</v>
      </c>
      <c r="R66" s="64"/>
    </row>
    <row r="67" spans="1:18" s="2" customFormat="1" ht="15.75" hidden="1" customHeight="1" x14ac:dyDescent="0.3">
      <c r="A67" s="157" t="s">
        <v>96</v>
      </c>
      <c r="B67" s="158"/>
      <c r="C67" s="158"/>
      <c r="D67" s="158"/>
      <c r="E67" s="159"/>
      <c r="F67" s="24" t="s">
        <v>27</v>
      </c>
      <c r="G67" s="19"/>
      <c r="H67" s="20"/>
      <c r="I67" s="18"/>
      <c r="J67" s="54">
        <f>H67*I67*G67</f>
        <v>0</v>
      </c>
      <c r="K67" s="50"/>
      <c r="L67" s="51"/>
      <c r="M67" s="50"/>
      <c r="N67" s="55">
        <f>M67*L67*K67</f>
        <v>0</v>
      </c>
      <c r="O67" s="49">
        <f>M67-I67</f>
        <v>0</v>
      </c>
      <c r="P67" s="49">
        <f>O67*L67*K67</f>
        <v>0</v>
      </c>
      <c r="Q67" s="49">
        <f>N67-J67</f>
        <v>0</v>
      </c>
      <c r="R67" s="60"/>
    </row>
    <row r="68" spans="1:18" s="2" customFormat="1" ht="15.75" hidden="1" customHeight="1" x14ac:dyDescent="0.3">
      <c r="A68" s="157" t="s">
        <v>97</v>
      </c>
      <c r="B68" s="158"/>
      <c r="C68" s="158"/>
      <c r="D68" s="158"/>
      <c r="E68" s="159"/>
      <c r="F68" s="24" t="s">
        <v>27</v>
      </c>
      <c r="G68" s="19"/>
      <c r="H68" s="20"/>
      <c r="I68" s="18"/>
      <c r="J68" s="54">
        <f>H68*I68*G68</f>
        <v>0</v>
      </c>
      <c r="K68" s="50"/>
      <c r="L68" s="51"/>
      <c r="M68" s="50"/>
      <c r="N68" s="55">
        <f>M68*L68*K68</f>
        <v>0</v>
      </c>
      <c r="O68" s="49">
        <f>M68-I68</f>
        <v>0</v>
      </c>
      <c r="P68" s="49">
        <f>O68*L68*K68</f>
        <v>0</v>
      </c>
      <c r="Q68" s="49">
        <f>N68-J68</f>
        <v>0</v>
      </c>
      <c r="R68" s="60"/>
    </row>
    <row r="69" spans="1:18" s="2" customFormat="1" ht="15" hidden="1" customHeight="1" x14ac:dyDescent="0.3">
      <c r="A69" s="160" t="s">
        <v>98</v>
      </c>
      <c r="B69" s="161"/>
      <c r="C69" s="161"/>
      <c r="D69" s="161"/>
      <c r="E69" s="162"/>
      <c r="F69" s="24" t="s">
        <v>27</v>
      </c>
      <c r="G69" s="19"/>
      <c r="H69" s="20"/>
      <c r="I69" s="18"/>
      <c r="J69" s="54">
        <f>H69*I69*G69</f>
        <v>0</v>
      </c>
      <c r="K69" s="50"/>
      <c r="L69" s="51"/>
      <c r="M69" s="50"/>
      <c r="N69" s="55">
        <f>M69*L69*K69</f>
        <v>0</v>
      </c>
      <c r="O69" s="49">
        <f>M69-I69</f>
        <v>0</v>
      </c>
      <c r="P69" s="49">
        <f>O69*L69*K69</f>
        <v>0</v>
      </c>
      <c r="Q69" s="49">
        <f>N69-J69</f>
        <v>0</v>
      </c>
      <c r="R69" s="60"/>
    </row>
    <row r="70" spans="1:18" s="2" customFormat="1" ht="15.75" hidden="1" customHeight="1" x14ac:dyDescent="0.3">
      <c r="A70" s="139" t="s">
        <v>73</v>
      </c>
      <c r="B70" s="140"/>
      <c r="C70" s="140"/>
      <c r="D70" s="140"/>
      <c r="E70" s="141"/>
      <c r="F70" s="25"/>
      <c r="G70" s="11"/>
      <c r="H70" s="11"/>
      <c r="I70" s="57"/>
      <c r="J70" s="45">
        <f>SUM(J66:J69)</f>
        <v>0</v>
      </c>
      <c r="K70" s="46"/>
      <c r="L70" s="46"/>
      <c r="M70" s="47"/>
      <c r="N70" s="52">
        <f>SUM(N66:N69)</f>
        <v>0</v>
      </c>
      <c r="O70" s="49">
        <f>M70-I70</f>
        <v>0</v>
      </c>
      <c r="P70" s="49">
        <f>O70*L70*K70</f>
        <v>0</v>
      </c>
      <c r="Q70" s="63">
        <f>N70-J70</f>
        <v>0</v>
      </c>
      <c r="R70" s="60"/>
    </row>
    <row r="71" spans="1:18" s="2" customFormat="1" ht="15" customHeight="1" x14ac:dyDescent="0.3">
      <c r="A71" s="26">
        <v>8</v>
      </c>
      <c r="B71" s="148" t="s">
        <v>99</v>
      </c>
      <c r="C71" s="149"/>
      <c r="D71" s="149"/>
      <c r="E71" s="150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</row>
    <row r="72" spans="1:18" s="2" customFormat="1" ht="13.15" x14ac:dyDescent="0.3">
      <c r="A72" s="154"/>
      <c r="B72" s="155"/>
      <c r="C72" s="155"/>
      <c r="D72" s="155"/>
      <c r="E72" s="156"/>
      <c r="F72" s="15"/>
      <c r="G72" s="16" t="s">
        <v>31</v>
      </c>
      <c r="H72" s="16" t="s">
        <v>31</v>
      </c>
      <c r="I72" s="16" t="s">
        <v>31</v>
      </c>
      <c r="J72" s="53" t="s">
        <v>31</v>
      </c>
      <c r="K72" s="26" t="s">
        <v>32</v>
      </c>
      <c r="L72" s="26" t="s">
        <v>32</v>
      </c>
      <c r="M72" s="26" t="s">
        <v>33</v>
      </c>
      <c r="N72" s="53" t="s">
        <v>34</v>
      </c>
      <c r="O72" s="16" t="s">
        <v>35</v>
      </c>
      <c r="P72" s="16" t="s">
        <v>36</v>
      </c>
      <c r="Q72" s="61" t="s">
        <v>37</v>
      </c>
      <c r="R72" s="16" t="s">
        <v>25</v>
      </c>
    </row>
    <row r="73" spans="1:18" s="2" customFormat="1" ht="38.25" x14ac:dyDescent="0.3">
      <c r="A73" s="142"/>
      <c r="B73" s="143"/>
      <c r="C73" s="143"/>
      <c r="D73" s="143"/>
      <c r="E73" s="144"/>
      <c r="F73" s="17" t="s">
        <v>39</v>
      </c>
      <c r="G73" s="17" t="s">
        <v>67</v>
      </c>
      <c r="H73" s="17" t="s">
        <v>59</v>
      </c>
      <c r="I73" s="17" t="s">
        <v>42</v>
      </c>
      <c r="J73" s="56" t="s">
        <v>43</v>
      </c>
      <c r="K73" s="17" t="s">
        <v>68</v>
      </c>
      <c r="L73" s="17" t="s">
        <v>61</v>
      </c>
      <c r="M73" s="17" t="s">
        <v>46</v>
      </c>
      <c r="N73" s="56" t="s">
        <v>47</v>
      </c>
      <c r="O73" s="17" t="s">
        <v>48</v>
      </c>
      <c r="P73" s="17" t="s">
        <v>36</v>
      </c>
      <c r="Q73" s="17" t="s">
        <v>49</v>
      </c>
      <c r="R73" s="34"/>
    </row>
    <row r="74" spans="1:18" s="2" customFormat="1" ht="23.55" customHeight="1" x14ac:dyDescent="0.3">
      <c r="A74" s="145" t="s">
        <v>100</v>
      </c>
      <c r="B74" s="145"/>
      <c r="C74" s="145"/>
      <c r="D74" s="145"/>
      <c r="E74" s="146"/>
      <c r="F74" s="24" t="s">
        <v>27</v>
      </c>
      <c r="G74" s="19"/>
      <c r="H74" s="20"/>
      <c r="I74" s="18"/>
      <c r="J74" s="54">
        <f>H74*I74*G74</f>
        <v>0</v>
      </c>
      <c r="K74" s="50"/>
      <c r="L74" s="51"/>
      <c r="M74" s="50"/>
      <c r="N74" s="55">
        <f>M74*L74*K74</f>
        <v>0</v>
      </c>
      <c r="O74" s="49">
        <f t="shared" ref="O74:O78" si="8">M74-I74</f>
        <v>0</v>
      </c>
      <c r="P74" s="49">
        <f t="shared" ref="P74:P78" si="9">O74*L74*K74</f>
        <v>0</v>
      </c>
      <c r="Q74" s="49">
        <f t="shared" ref="Q74:Q79" si="10">N74-J74</f>
        <v>0</v>
      </c>
      <c r="R74" s="60"/>
    </row>
    <row r="75" spans="1:18" s="2" customFormat="1" ht="23.55" customHeight="1" x14ac:dyDescent="0.3">
      <c r="A75" s="145" t="s">
        <v>101</v>
      </c>
      <c r="B75" s="145"/>
      <c r="C75" s="145"/>
      <c r="D75" s="145"/>
      <c r="E75" s="146"/>
      <c r="F75" s="24" t="s">
        <v>27</v>
      </c>
      <c r="G75" s="19"/>
      <c r="H75" s="20"/>
      <c r="I75" s="18"/>
      <c r="J75" s="54"/>
      <c r="K75" s="50"/>
      <c r="L75" s="51"/>
      <c r="M75" s="50"/>
      <c r="N75" s="55">
        <f>M75*L75*K75</f>
        <v>0</v>
      </c>
      <c r="O75" s="49">
        <f t="shared" si="8"/>
        <v>0</v>
      </c>
      <c r="P75" s="49">
        <f t="shared" si="9"/>
        <v>0</v>
      </c>
      <c r="Q75" s="49">
        <f t="shared" si="10"/>
        <v>0</v>
      </c>
      <c r="R75" s="60"/>
    </row>
    <row r="76" spans="1:18" s="2" customFormat="1" ht="23.55" customHeight="1" x14ac:dyDescent="0.35">
      <c r="A76" s="145" t="s">
        <v>102</v>
      </c>
      <c r="B76" s="145"/>
      <c r="C76" s="145"/>
      <c r="D76" s="145"/>
      <c r="E76" s="146"/>
      <c r="F76" s="24" t="s">
        <v>27</v>
      </c>
      <c r="G76" s="19"/>
      <c r="H76" s="20"/>
      <c r="I76" s="18"/>
      <c r="J76" s="74"/>
      <c r="K76" s="50"/>
      <c r="L76" s="51"/>
      <c r="M76" s="50"/>
      <c r="N76" s="75">
        <f>M76*L76*K76</f>
        <v>0</v>
      </c>
      <c r="O76" s="49">
        <f t="shared" si="8"/>
        <v>0</v>
      </c>
      <c r="P76" s="49">
        <f t="shared" si="9"/>
        <v>0</v>
      </c>
      <c r="Q76" s="49">
        <f t="shared" si="10"/>
        <v>0</v>
      </c>
      <c r="R76" s="60"/>
    </row>
    <row r="77" spans="1:18" s="2" customFormat="1" ht="14.25" customHeight="1" x14ac:dyDescent="0.3">
      <c r="A77" s="147" t="s">
        <v>103</v>
      </c>
      <c r="B77" s="147"/>
      <c r="C77" s="147"/>
      <c r="D77" s="147"/>
      <c r="E77" s="147"/>
      <c r="F77" s="12">
        <v>0.08</v>
      </c>
      <c r="G77" s="11"/>
      <c r="H77" s="11"/>
      <c r="I77" s="11"/>
      <c r="J77" s="45">
        <f>(J49+J56+J62+J70)*F77</f>
        <v>0</v>
      </c>
      <c r="K77" s="17"/>
      <c r="L77" s="21"/>
      <c r="M77" s="17"/>
      <c r="N77" s="52">
        <f>(N49+N56+N62+N70)*F77</f>
        <v>0</v>
      </c>
      <c r="O77" s="49">
        <f t="shared" si="8"/>
        <v>0</v>
      </c>
      <c r="P77" s="49">
        <f t="shared" si="9"/>
        <v>0</v>
      </c>
      <c r="Q77" s="49">
        <f t="shared" si="10"/>
        <v>0</v>
      </c>
      <c r="R77" s="60"/>
    </row>
    <row r="78" spans="1:18" s="2" customFormat="1" ht="15.75" customHeight="1" x14ac:dyDescent="0.3">
      <c r="A78" s="139" t="s">
        <v>104</v>
      </c>
      <c r="B78" s="140"/>
      <c r="C78" s="140"/>
      <c r="D78" s="140"/>
      <c r="E78" s="141"/>
      <c r="F78" s="25"/>
      <c r="G78" s="11"/>
      <c r="H78" s="11"/>
      <c r="I78" s="57"/>
      <c r="J78" s="45">
        <f>SUM(J74:J77)+J41+J17</f>
        <v>4705.6000000000004</v>
      </c>
      <c r="K78" s="11"/>
      <c r="L78" s="11"/>
      <c r="M78" s="57"/>
      <c r="N78" s="52">
        <f>SUM(N74:N77)+N41+N17</f>
        <v>0</v>
      </c>
      <c r="O78" s="49">
        <f t="shared" si="8"/>
        <v>0</v>
      </c>
      <c r="P78" s="49">
        <f t="shared" si="9"/>
        <v>0</v>
      </c>
      <c r="Q78" s="63">
        <f t="shared" si="10"/>
        <v>-4705.6000000000004</v>
      </c>
      <c r="R78" s="60"/>
    </row>
    <row r="79" spans="1:18" s="2" customFormat="1" ht="15.75" customHeight="1" x14ac:dyDescent="0.3">
      <c r="A79" s="139" t="s">
        <v>105</v>
      </c>
      <c r="B79" s="140"/>
      <c r="C79" s="140"/>
      <c r="D79" s="140"/>
      <c r="E79" s="141"/>
      <c r="F79" s="12">
        <v>0.06</v>
      </c>
      <c r="G79" s="11"/>
      <c r="H79" s="11"/>
      <c r="I79" s="57"/>
      <c r="J79" s="45">
        <f>(J26+J33+J40+J49+J56+J62+J70+J78+H103)*F79</f>
        <v>3811.5359999999996</v>
      </c>
      <c r="K79" s="11"/>
      <c r="L79" s="11"/>
      <c r="M79" s="57"/>
      <c r="N79" s="52">
        <f>(N26+N33+N40+N49+N56+N62+N70+N78)*F79</f>
        <v>0</v>
      </c>
      <c r="O79" s="49"/>
      <c r="P79" s="49"/>
      <c r="Q79" s="63">
        <f t="shared" si="10"/>
        <v>-3811.5359999999996</v>
      </c>
      <c r="R79" s="60"/>
    </row>
    <row r="80" spans="1:18" s="2" customFormat="1" ht="15" hidden="1" customHeight="1" x14ac:dyDescent="0.3">
      <c r="A80" s="26">
        <v>9</v>
      </c>
      <c r="B80" s="148" t="s">
        <v>106</v>
      </c>
      <c r="C80" s="149"/>
      <c r="D80" s="149"/>
      <c r="E80" s="150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</row>
    <row r="81" spans="1:18" s="2" customFormat="1" ht="12.75" hidden="1" customHeight="1" x14ac:dyDescent="0.3">
      <c r="A81" s="151"/>
      <c r="B81" s="152"/>
      <c r="C81" s="152"/>
      <c r="D81" s="152"/>
      <c r="E81" s="153"/>
      <c r="F81" s="15"/>
      <c r="G81" s="15"/>
      <c r="H81" s="15"/>
      <c r="I81" s="15"/>
      <c r="J81" s="53"/>
      <c r="K81" s="26" t="s">
        <v>32</v>
      </c>
      <c r="L81" s="26" t="s">
        <v>32</v>
      </c>
      <c r="M81" s="26" t="s">
        <v>33</v>
      </c>
      <c r="N81" s="16" t="s">
        <v>34</v>
      </c>
      <c r="O81" s="16"/>
      <c r="P81" s="16" t="s">
        <v>36</v>
      </c>
      <c r="Q81" s="61"/>
      <c r="R81" s="16" t="s">
        <v>25</v>
      </c>
    </row>
    <row r="82" spans="1:18" s="2" customFormat="1" ht="38.25" hidden="1" x14ac:dyDescent="0.3">
      <c r="A82" s="124" t="s">
        <v>107</v>
      </c>
      <c r="B82" s="125"/>
      <c r="C82" s="125"/>
      <c r="D82" s="125"/>
      <c r="E82" s="126"/>
      <c r="F82" s="17"/>
      <c r="G82" s="17"/>
      <c r="H82" s="66"/>
      <c r="I82" s="15"/>
      <c r="J82" s="56"/>
      <c r="K82" s="17" t="s">
        <v>68</v>
      </c>
      <c r="L82" s="17" t="s">
        <v>61</v>
      </c>
      <c r="M82" s="17" t="s">
        <v>46</v>
      </c>
      <c r="N82" s="17" t="s">
        <v>47</v>
      </c>
      <c r="O82" s="17"/>
      <c r="P82" s="17" t="s">
        <v>36</v>
      </c>
      <c r="Q82" s="56"/>
      <c r="R82" s="34"/>
    </row>
    <row r="83" spans="1:18" s="2" customFormat="1" ht="14.25" hidden="1" customHeight="1" x14ac:dyDescent="0.3">
      <c r="A83" s="127" t="s">
        <v>108</v>
      </c>
      <c r="B83" s="128"/>
      <c r="C83" s="128"/>
      <c r="D83" s="128"/>
      <c r="E83" s="129"/>
      <c r="F83" s="67" t="s">
        <v>27</v>
      </c>
      <c r="G83" s="68"/>
      <c r="H83" s="69"/>
      <c r="I83" s="69"/>
      <c r="J83" s="76"/>
      <c r="K83" s="50"/>
      <c r="L83" s="50"/>
      <c r="M83" s="50"/>
      <c r="N83" s="77">
        <f>L83*M83*K83</f>
        <v>0</v>
      </c>
      <c r="O83" s="78"/>
      <c r="P83" s="49">
        <f t="shared" ref="P83:P89" si="11">N83</f>
        <v>0</v>
      </c>
      <c r="Q83" s="76"/>
      <c r="R83" s="60"/>
    </row>
    <row r="84" spans="1:18" s="2" customFormat="1" ht="13.15" hidden="1" x14ac:dyDescent="0.3">
      <c r="A84" s="127" t="s">
        <v>109</v>
      </c>
      <c r="B84" s="128"/>
      <c r="C84" s="128"/>
      <c r="D84" s="128"/>
      <c r="E84" s="129"/>
      <c r="F84" s="67" t="s">
        <v>27</v>
      </c>
      <c r="G84" s="68"/>
      <c r="H84" s="69"/>
      <c r="I84" s="69"/>
      <c r="J84" s="76"/>
      <c r="K84" s="50"/>
      <c r="L84" s="50"/>
      <c r="M84" s="50"/>
      <c r="N84" s="77">
        <f>L84*M84*K84</f>
        <v>0</v>
      </c>
      <c r="O84" s="78"/>
      <c r="P84" s="49">
        <f t="shared" si="11"/>
        <v>0</v>
      </c>
      <c r="Q84" s="76"/>
      <c r="R84" s="60"/>
    </row>
    <row r="85" spans="1:18" s="2" customFormat="1" ht="15.75" hidden="1" customHeight="1" x14ac:dyDescent="0.3">
      <c r="A85" s="130" t="s">
        <v>110</v>
      </c>
      <c r="B85" s="131"/>
      <c r="C85" s="131"/>
      <c r="D85" s="131"/>
      <c r="E85" s="132"/>
      <c r="F85" s="67" t="s">
        <v>27</v>
      </c>
      <c r="G85" s="68"/>
      <c r="H85" s="69"/>
      <c r="I85" s="69"/>
      <c r="J85" s="76"/>
      <c r="K85" s="50"/>
      <c r="L85" s="50"/>
      <c r="M85" s="50"/>
      <c r="N85" s="77">
        <f>L85*M85*K85</f>
        <v>0</v>
      </c>
      <c r="O85" s="78"/>
      <c r="P85" s="49">
        <f t="shared" si="11"/>
        <v>0</v>
      </c>
      <c r="Q85" s="76"/>
      <c r="R85" s="60"/>
    </row>
    <row r="86" spans="1:18" s="2" customFormat="1" ht="13.5" hidden="1" customHeight="1" x14ac:dyDescent="0.3">
      <c r="A86" s="133" t="s">
        <v>111</v>
      </c>
      <c r="B86" s="134"/>
      <c r="C86" s="134"/>
      <c r="D86" s="134"/>
      <c r="E86" s="135"/>
      <c r="F86" s="67" t="s">
        <v>27</v>
      </c>
      <c r="G86" s="68"/>
      <c r="H86" s="69"/>
      <c r="I86" s="69"/>
      <c r="J86" s="79">
        <f>G86*H86*I86</f>
        <v>0</v>
      </c>
      <c r="K86" s="50"/>
      <c r="L86" s="50"/>
      <c r="M86" s="50"/>
      <c r="N86" s="77">
        <f>L86*M86*K86</f>
        <v>0</v>
      </c>
      <c r="O86" s="78"/>
      <c r="P86" s="49">
        <f t="shared" si="11"/>
        <v>0</v>
      </c>
      <c r="Q86" s="76"/>
      <c r="R86" s="60"/>
    </row>
    <row r="87" spans="1:18" s="2" customFormat="1" ht="13.5" hidden="1" customHeight="1" x14ac:dyDescent="0.3">
      <c r="A87" s="136" t="s">
        <v>112</v>
      </c>
      <c r="B87" s="137"/>
      <c r="C87" s="137"/>
      <c r="D87" s="137"/>
      <c r="E87" s="138"/>
      <c r="F87" s="70"/>
      <c r="G87" s="68"/>
      <c r="H87" s="69"/>
      <c r="I87" s="69"/>
      <c r="J87" s="76"/>
      <c r="K87" s="50" t="s">
        <v>113</v>
      </c>
      <c r="L87" s="50" t="s">
        <v>113</v>
      </c>
      <c r="M87" s="50" t="s">
        <v>113</v>
      </c>
      <c r="N87" s="80">
        <f>SUM(N83:N86)*F87</f>
        <v>0</v>
      </c>
      <c r="O87" s="78"/>
      <c r="P87" s="49">
        <f t="shared" si="11"/>
        <v>0</v>
      </c>
      <c r="Q87" s="76"/>
      <c r="R87" s="60"/>
    </row>
    <row r="88" spans="1:18" s="2" customFormat="1" ht="13.5" hidden="1" customHeight="1" x14ac:dyDescent="0.3">
      <c r="A88" s="133" t="s">
        <v>114</v>
      </c>
      <c r="B88" s="134"/>
      <c r="C88" s="134"/>
      <c r="D88" s="134"/>
      <c r="E88" s="135"/>
      <c r="F88" s="67" t="s">
        <v>27</v>
      </c>
      <c r="G88" s="68"/>
      <c r="H88" s="69"/>
      <c r="I88" s="69"/>
      <c r="J88" s="79"/>
      <c r="K88" s="50"/>
      <c r="L88" s="50"/>
      <c r="M88" s="50"/>
      <c r="N88" s="77">
        <f>L88*M88*K88</f>
        <v>0</v>
      </c>
      <c r="O88" s="78"/>
      <c r="P88" s="49">
        <f t="shared" si="11"/>
        <v>0</v>
      </c>
      <c r="Q88" s="76"/>
      <c r="R88" s="62"/>
    </row>
    <row r="89" spans="1:18" s="2" customFormat="1" ht="13.5" hidden="1" customHeight="1" x14ac:dyDescent="0.3">
      <c r="A89" s="136" t="s">
        <v>115</v>
      </c>
      <c r="B89" s="137"/>
      <c r="C89" s="137"/>
      <c r="D89" s="137"/>
      <c r="E89" s="138"/>
      <c r="F89" s="71">
        <v>0.08</v>
      </c>
      <c r="G89" s="17"/>
      <c r="H89" s="21"/>
      <c r="I89" s="21"/>
      <c r="J89" s="81">
        <f>(J86+J88)*F89</f>
        <v>0</v>
      </c>
      <c r="K89" s="50" t="s">
        <v>113</v>
      </c>
      <c r="L89" s="50" t="s">
        <v>113</v>
      </c>
      <c r="M89" s="50" t="s">
        <v>113</v>
      </c>
      <c r="N89" s="80">
        <f>SUM(N88:N88)*F89</f>
        <v>0</v>
      </c>
      <c r="O89" s="78"/>
      <c r="P89" s="49">
        <f t="shared" si="11"/>
        <v>0</v>
      </c>
      <c r="Q89" s="76"/>
      <c r="R89" s="60"/>
    </row>
    <row r="90" spans="1:18" s="2" customFormat="1" ht="16.5" hidden="1" customHeight="1" x14ac:dyDescent="0.3">
      <c r="A90" s="139" t="s">
        <v>116</v>
      </c>
      <c r="B90" s="140"/>
      <c r="C90" s="140"/>
      <c r="D90" s="140"/>
      <c r="E90" s="141"/>
      <c r="F90" s="25"/>
      <c r="G90" s="11"/>
      <c r="H90" s="11"/>
      <c r="I90" s="57"/>
      <c r="J90" s="82">
        <f>SUM(J83:J89)</f>
        <v>0</v>
      </c>
      <c r="K90" s="46" t="s">
        <v>113</v>
      </c>
      <c r="L90" s="46" t="s">
        <v>113</v>
      </c>
      <c r="M90" s="47" t="s">
        <v>113</v>
      </c>
      <c r="N90" s="80">
        <f>SUM(N83:N89)</f>
        <v>0</v>
      </c>
      <c r="O90" s="83"/>
      <c r="P90" s="63">
        <f>SUM(P83:P89)</f>
        <v>0</v>
      </c>
      <c r="Q90" s="88"/>
      <c r="R90" s="60"/>
    </row>
    <row r="91" spans="1:18" s="2" customFormat="1" ht="13.15" x14ac:dyDescent="0.3">
      <c r="A91" s="72"/>
      <c r="B91" s="72"/>
      <c r="C91" s="72"/>
      <c r="D91" s="72"/>
      <c r="E91" s="73"/>
    </row>
    <row r="92" spans="1:18" x14ac:dyDescent="0.3">
      <c r="F92" s="110" t="s">
        <v>117</v>
      </c>
      <c r="G92" s="111"/>
      <c r="H92" s="112" t="s">
        <v>31</v>
      </c>
      <c r="I92" s="113"/>
      <c r="J92" s="113"/>
      <c r="K92" s="114"/>
      <c r="L92" s="115" t="s">
        <v>118</v>
      </c>
      <c r="M92" s="116"/>
      <c r="N92" s="116"/>
      <c r="O92" s="117"/>
      <c r="P92" s="84" t="s">
        <v>37</v>
      </c>
    </row>
    <row r="93" spans="1:18" ht="24.75" customHeight="1" x14ac:dyDescent="0.3">
      <c r="F93" s="118"/>
      <c r="G93" s="119"/>
      <c r="H93" s="120" t="s">
        <v>119</v>
      </c>
      <c r="I93" s="121"/>
      <c r="J93" s="122" t="s">
        <v>120</v>
      </c>
      <c r="K93" s="123"/>
      <c r="L93" s="120" t="s">
        <v>121</v>
      </c>
      <c r="M93" s="121"/>
      <c r="N93" s="122" t="s">
        <v>122</v>
      </c>
      <c r="O93" s="123"/>
      <c r="P93" s="85" t="s">
        <v>123</v>
      </c>
    </row>
    <row r="94" spans="1:18" x14ac:dyDescent="0.3">
      <c r="F94" s="91" t="s">
        <v>124</v>
      </c>
      <c r="G94" s="92"/>
      <c r="H94" s="107">
        <f>J26</f>
        <v>42000</v>
      </c>
      <c r="I94" s="108"/>
      <c r="J94" s="109">
        <f>H94/$O$6/$O$5</f>
        <v>525</v>
      </c>
      <c r="K94" s="108"/>
      <c r="L94" s="97">
        <f>N26</f>
        <v>0</v>
      </c>
      <c r="M94" s="98"/>
      <c r="N94" s="99" t="e">
        <f t="shared" ref="N94:N104" si="12">L94/$P$6/$P$5</f>
        <v>#DIV/0!</v>
      </c>
      <c r="O94" s="100"/>
      <c r="P94" s="86">
        <f t="shared" ref="P94:P103" si="13">L94-H94</f>
        <v>-42000</v>
      </c>
    </row>
    <row r="95" spans="1:18" x14ac:dyDescent="0.3">
      <c r="F95" s="91" t="s">
        <v>125</v>
      </c>
      <c r="G95" s="92"/>
      <c r="H95" s="107">
        <f>J33</f>
        <v>4000</v>
      </c>
      <c r="I95" s="108"/>
      <c r="J95" s="109">
        <f>H95/$O$6/$O$5</f>
        <v>50</v>
      </c>
      <c r="K95" s="108"/>
      <c r="L95" s="97">
        <f>N33</f>
        <v>0</v>
      </c>
      <c r="M95" s="98"/>
      <c r="N95" s="99" t="e">
        <f t="shared" si="12"/>
        <v>#DIV/0!</v>
      </c>
      <c r="O95" s="100"/>
      <c r="P95" s="86">
        <f t="shared" si="13"/>
        <v>-4000</v>
      </c>
    </row>
    <row r="96" spans="1:18" x14ac:dyDescent="0.3">
      <c r="F96" s="91" t="s">
        <v>126</v>
      </c>
      <c r="G96" s="92"/>
      <c r="H96" s="107">
        <f>J40</f>
        <v>12820</v>
      </c>
      <c r="I96" s="108"/>
      <c r="J96" s="109">
        <f t="shared" ref="J96:J100" si="14">H96/$O$6/$O$5</f>
        <v>160.25</v>
      </c>
      <c r="K96" s="108"/>
      <c r="L96" s="97">
        <f>N40</f>
        <v>0</v>
      </c>
      <c r="M96" s="98"/>
      <c r="N96" s="99" t="e">
        <f t="shared" si="12"/>
        <v>#DIV/0!</v>
      </c>
      <c r="O96" s="100"/>
      <c r="P96" s="86">
        <f t="shared" si="13"/>
        <v>-12820</v>
      </c>
    </row>
    <row r="97" spans="6:19" x14ac:dyDescent="0.3">
      <c r="F97" s="91" t="s">
        <v>127</v>
      </c>
      <c r="G97" s="92"/>
      <c r="H97" s="107">
        <f>J49</f>
        <v>0</v>
      </c>
      <c r="I97" s="108"/>
      <c r="J97" s="109">
        <f t="shared" si="14"/>
        <v>0</v>
      </c>
      <c r="K97" s="108"/>
      <c r="L97" s="97">
        <f>N49</f>
        <v>0</v>
      </c>
      <c r="M97" s="98"/>
      <c r="N97" s="99" t="e">
        <f t="shared" si="12"/>
        <v>#DIV/0!</v>
      </c>
      <c r="O97" s="100"/>
      <c r="P97" s="86">
        <f t="shared" si="13"/>
        <v>0</v>
      </c>
    </row>
    <row r="98" spans="6:19" x14ac:dyDescent="0.3">
      <c r="F98" s="91" t="s">
        <v>128</v>
      </c>
      <c r="G98" s="92"/>
      <c r="H98" s="107">
        <f>J56</f>
        <v>0</v>
      </c>
      <c r="I98" s="108"/>
      <c r="J98" s="109">
        <f t="shared" si="14"/>
        <v>0</v>
      </c>
      <c r="K98" s="108"/>
      <c r="L98" s="97">
        <f>N56</f>
        <v>0</v>
      </c>
      <c r="M98" s="98"/>
      <c r="N98" s="99" t="e">
        <f t="shared" si="12"/>
        <v>#DIV/0!</v>
      </c>
      <c r="O98" s="100"/>
      <c r="P98" s="86">
        <f t="shared" si="13"/>
        <v>0</v>
      </c>
    </row>
    <row r="99" spans="6:19" x14ac:dyDescent="0.3">
      <c r="F99" s="91" t="s">
        <v>129</v>
      </c>
      <c r="G99" s="92"/>
      <c r="H99" s="107">
        <f>J62</f>
        <v>0</v>
      </c>
      <c r="I99" s="108"/>
      <c r="J99" s="109">
        <f t="shared" si="14"/>
        <v>0</v>
      </c>
      <c r="K99" s="108"/>
      <c r="L99" s="97">
        <f>N62</f>
        <v>0</v>
      </c>
      <c r="M99" s="98"/>
      <c r="N99" s="99" t="e">
        <f t="shared" si="12"/>
        <v>#DIV/0!</v>
      </c>
      <c r="O99" s="100"/>
      <c r="P99" s="86">
        <f t="shared" si="13"/>
        <v>0</v>
      </c>
    </row>
    <row r="100" spans="6:19" x14ac:dyDescent="0.3">
      <c r="F100" s="91" t="s">
        <v>130</v>
      </c>
      <c r="G100" s="92"/>
      <c r="H100" s="107">
        <f>J70</f>
        <v>0</v>
      </c>
      <c r="I100" s="108"/>
      <c r="J100" s="109">
        <f t="shared" si="14"/>
        <v>0</v>
      </c>
      <c r="K100" s="108"/>
      <c r="L100" s="97">
        <f>N70</f>
        <v>0</v>
      </c>
      <c r="M100" s="98"/>
      <c r="N100" s="99" t="e">
        <f t="shared" si="12"/>
        <v>#DIV/0!</v>
      </c>
      <c r="O100" s="100"/>
      <c r="P100" s="86">
        <f t="shared" si="13"/>
        <v>0</v>
      </c>
    </row>
    <row r="101" spans="6:19" x14ac:dyDescent="0.3">
      <c r="F101" s="91" t="s">
        <v>131</v>
      </c>
      <c r="G101" s="92"/>
      <c r="H101" s="107">
        <f>J78</f>
        <v>4705.6000000000004</v>
      </c>
      <c r="I101" s="108"/>
      <c r="J101" s="109">
        <f>H101/O6/O5</f>
        <v>58.820000000000007</v>
      </c>
      <c r="K101" s="108"/>
      <c r="L101" s="97">
        <f>N78</f>
        <v>0</v>
      </c>
      <c r="M101" s="98"/>
      <c r="N101" s="99" t="e">
        <f t="shared" si="12"/>
        <v>#DIV/0!</v>
      </c>
      <c r="O101" s="100"/>
      <c r="P101" s="86">
        <f t="shared" si="13"/>
        <v>-4705.6000000000004</v>
      </c>
    </row>
    <row r="102" spans="6:19" x14ac:dyDescent="0.3">
      <c r="F102" s="91" t="s">
        <v>132</v>
      </c>
      <c r="G102" s="92"/>
      <c r="H102" s="107">
        <f>J79</f>
        <v>3811.5359999999996</v>
      </c>
      <c r="I102" s="108"/>
      <c r="J102" s="109">
        <f>H102/O6</f>
        <v>190.57679999999999</v>
      </c>
      <c r="K102" s="108"/>
      <c r="L102" s="97">
        <f>N79</f>
        <v>0</v>
      </c>
      <c r="M102" s="98"/>
      <c r="N102" s="99" t="e">
        <f t="shared" si="12"/>
        <v>#DIV/0!</v>
      </c>
      <c r="O102" s="100"/>
      <c r="P102" s="86">
        <f t="shared" si="13"/>
        <v>-3811.5359999999996</v>
      </c>
    </row>
    <row r="103" spans="6:19" x14ac:dyDescent="0.3">
      <c r="F103" s="91" t="s">
        <v>133</v>
      </c>
      <c r="G103" s="92"/>
      <c r="H103" s="93">
        <f>J90</f>
        <v>0</v>
      </c>
      <c r="I103" s="94"/>
      <c r="J103" s="95">
        <f>H103/O6</f>
        <v>0</v>
      </c>
      <c r="K103" s="96"/>
      <c r="L103" s="97">
        <f>N90</f>
        <v>0</v>
      </c>
      <c r="M103" s="98"/>
      <c r="N103" s="99" t="e">
        <f t="shared" si="12"/>
        <v>#DIV/0!</v>
      </c>
      <c r="O103" s="100"/>
      <c r="P103" s="86">
        <f t="shared" si="13"/>
        <v>0</v>
      </c>
    </row>
    <row r="104" spans="6:19" x14ac:dyDescent="0.3">
      <c r="F104" s="91" t="s">
        <v>134</v>
      </c>
      <c r="G104" s="92"/>
      <c r="H104" s="101">
        <f>SUM(H94:I103)</f>
        <v>67337.135999999999</v>
      </c>
      <c r="I104" s="102"/>
      <c r="J104" s="103">
        <f>SUM(J94:K102)</f>
        <v>984.64679999999998</v>
      </c>
      <c r="K104" s="104"/>
      <c r="L104" s="105">
        <f>SUM(L94:M103)</f>
        <v>0</v>
      </c>
      <c r="M104" s="106"/>
      <c r="N104" s="99" t="e">
        <f t="shared" si="12"/>
        <v>#DIV/0!</v>
      </c>
      <c r="O104" s="100"/>
      <c r="P104" s="87">
        <f>SUM(P94:P103)</f>
        <v>-67337.135999999999</v>
      </c>
    </row>
    <row r="105" spans="6:19" x14ac:dyDescent="0.3">
      <c r="S105" s="89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3">
    <mergeCell ref="A24:C24"/>
    <mergeCell ref="D24:E24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  <mergeCell ref="A16:E16"/>
    <mergeCell ref="A17:E17"/>
    <mergeCell ref="A18:R18"/>
    <mergeCell ref="B19:E19"/>
    <mergeCell ref="A20:E20"/>
    <mergeCell ref="A21:E21"/>
    <mergeCell ref="A22:C22"/>
    <mergeCell ref="D22:E22"/>
    <mergeCell ref="A23:C23"/>
    <mergeCell ref="D23:E23"/>
    <mergeCell ref="A31:B31"/>
    <mergeCell ref="C31:E31"/>
    <mergeCell ref="A32:E32"/>
    <mergeCell ref="F32:J32"/>
    <mergeCell ref="A33:E33"/>
    <mergeCell ref="B34:E34"/>
    <mergeCell ref="A35:E35"/>
    <mergeCell ref="A25:E25"/>
    <mergeCell ref="F25:J25"/>
    <mergeCell ref="A26:E26"/>
    <mergeCell ref="F26:I26"/>
    <mergeCell ref="B27:E27"/>
    <mergeCell ref="A28:E28"/>
    <mergeCell ref="A29:E29"/>
    <mergeCell ref="C30:E30"/>
    <mergeCell ref="A36:E36"/>
    <mergeCell ref="A37:B37"/>
    <mergeCell ref="C37:E37"/>
    <mergeCell ref="A38:B38"/>
    <mergeCell ref="C38:E38"/>
    <mergeCell ref="A39:D39"/>
    <mergeCell ref="A40:E40"/>
    <mergeCell ref="A41:E41"/>
    <mergeCell ref="A42:R42"/>
    <mergeCell ref="B43:E43"/>
    <mergeCell ref="A44:E44"/>
    <mergeCell ref="A45:E45"/>
    <mergeCell ref="A46:B46"/>
    <mergeCell ref="C46:D46"/>
    <mergeCell ref="A47:D47"/>
    <mergeCell ref="A48:D48"/>
    <mergeCell ref="A49:E49"/>
    <mergeCell ref="F49:I49"/>
    <mergeCell ref="B50:E50"/>
    <mergeCell ref="A51:E51"/>
    <mergeCell ref="A52:E52"/>
    <mergeCell ref="A53:B53"/>
    <mergeCell ref="C53:E53"/>
    <mergeCell ref="A54:B54"/>
    <mergeCell ref="C54:E54"/>
    <mergeCell ref="A55:E55"/>
    <mergeCell ref="F55:J55"/>
    <mergeCell ref="A56:E56"/>
    <mergeCell ref="B57:E57"/>
    <mergeCell ref="B58:E58"/>
    <mergeCell ref="A59:E59"/>
    <mergeCell ref="A60:B60"/>
    <mergeCell ref="D60:E60"/>
    <mergeCell ref="A61:E61"/>
    <mergeCell ref="A62:E62"/>
    <mergeCell ref="B63:E63"/>
    <mergeCell ref="A64:E64"/>
    <mergeCell ref="A65:E65"/>
    <mergeCell ref="A66:E66"/>
    <mergeCell ref="A67:E67"/>
    <mergeCell ref="A68:E68"/>
    <mergeCell ref="A69:E69"/>
    <mergeCell ref="A70:E70"/>
    <mergeCell ref="B71:E71"/>
    <mergeCell ref="A72:E72"/>
    <mergeCell ref="A73:E73"/>
    <mergeCell ref="A74:E74"/>
    <mergeCell ref="A75:E75"/>
    <mergeCell ref="A76:E76"/>
    <mergeCell ref="A77:E77"/>
    <mergeCell ref="A78:E78"/>
    <mergeCell ref="A79:E79"/>
    <mergeCell ref="B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F92:G92"/>
    <mergeCell ref="H92:K92"/>
    <mergeCell ref="L92:O92"/>
    <mergeCell ref="F93:G93"/>
    <mergeCell ref="H93:I93"/>
    <mergeCell ref="J93:K93"/>
    <mergeCell ref="L93:M93"/>
    <mergeCell ref="N93:O93"/>
    <mergeCell ref="F94:G94"/>
    <mergeCell ref="H94:I94"/>
    <mergeCell ref="J94:K94"/>
    <mergeCell ref="L94:M94"/>
    <mergeCell ref="N94:O94"/>
    <mergeCell ref="F95:G95"/>
    <mergeCell ref="H95:I95"/>
    <mergeCell ref="J95:K95"/>
    <mergeCell ref="L95:M95"/>
    <mergeCell ref="N95:O95"/>
    <mergeCell ref="F96:G96"/>
    <mergeCell ref="H96:I96"/>
    <mergeCell ref="J96:K96"/>
    <mergeCell ref="L96:M96"/>
    <mergeCell ref="N96:O96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</mergeCells>
  <phoneticPr fontId="40" type="noConversion"/>
  <hyperlinks>
    <hyperlink ref="F9" r:id="rId1" xr:uid="{00000000-0004-0000-0000-000000000000}"/>
  </hyperlinks>
  <pageMargins left="0.23622047244094499" right="0.118110236220472" top="0.47244094488188998" bottom="0.47244094488188998" header="0.31496062992126" footer="0.31496062992126"/>
  <pageSetup paperSize="9" scale="47" orientation="landscape"/>
  <headerFooter alignWithMargins="0"/>
  <rowBreaks count="1" manualBreakCount="1">
    <brk id="58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2024-02-21T06:43:00Z</cp:lastPrinted>
  <dcterms:created xsi:type="dcterms:W3CDTF">2023-03-28T18:17:00Z</dcterms:created>
  <dcterms:modified xsi:type="dcterms:W3CDTF">2024-05-22T09:12:58Z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1FCC876DF0B44C759DCEDDAE94A48635_13</vt:lpwstr>
  </property>
  <property fmtid="{D5CDD505-2E9C-101B-9397-08002B2CF9AE}" pid="4" name="KSOReadingLayout">
    <vt:bool>true</vt:bool>
  </property>
</Properties>
</file>