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89A3005A-A5A7-B742-AD17-75B0AAC10643}" xr6:coauthVersionLast="47" xr6:coauthVersionMax="47" xr10:uidLastSave="{00000000-0000-0000-0000-000000000000}"/>
  <bookViews>
    <workbookView xWindow="5340" yWindow="500" windowWidth="24120" windowHeight="13940" activeTab="1" xr2:uid="{00000000-000D-0000-FFFF-FFFF00000000}"/>
  </bookViews>
  <sheets>
    <sheet name="员工报销明细" sheetId="3" r:id="rId1"/>
    <sheet name="员工差旅明细" sheetId="2" r:id="rId2"/>
    <sheet name="濮院差旅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12" i="2"/>
  <c r="H20" i="2"/>
  <c r="H23" i="2" s="1"/>
  <c r="B26" i="2" s="1"/>
  <c r="G20" i="2"/>
  <c r="G21" i="2"/>
  <c r="G16" i="2"/>
  <c r="B24" i="5"/>
  <c r="I21" i="5"/>
  <c r="G24" i="5" s="1"/>
  <c r="H21" i="5"/>
  <c r="G20" i="5"/>
  <c r="G19" i="5"/>
  <c r="G18" i="5"/>
  <c r="G15" i="5"/>
  <c r="G21" i="5" s="1"/>
  <c r="F51" i="3"/>
  <c r="C56" i="3"/>
  <c r="G51" i="3"/>
  <c r="E56" i="3"/>
  <c r="I23" i="2"/>
  <c r="G26" i="2" s="1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K24" i="5" l="1"/>
</calcChain>
</file>

<file path=xl/sharedStrings.xml><?xml version="1.0" encoding="utf-8"?>
<sst xmlns="http://schemas.openxmlformats.org/spreadsheetml/2006/main" count="244" uniqueCount="149">
  <si>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</si>
  <si>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</si>
  <si>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</si>
  <si>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</si>
  <si>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</si>
  <si>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</si>
  <si>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</si>
  <si>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</si>
  <si>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</si>
  <si>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</si>
  <si>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</si>
  <si>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</si>
  <si>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</si>
  <si>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</si>
  <si>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</si>
  <si>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</si>
  <si>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</si>
  <si>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</si>
  <si>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</si>
  <si>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</si>
  <si>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</si>
  <si>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</si>
  <si>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</si>
  <si>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</si>
  <si>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</si>
  <si>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</si>
  <si>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</si>
  <si>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</si>
  <si>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</si>
  <si>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</si>
  <si>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</si>
  <si>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</si>
  <si>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</si>
  <si>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</si>
  <si>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</si>
  <si>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</si>
  <si>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</si>
  <si>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</si>
  <si>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</si>
  <si>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</si>
  <si>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</si>
  <si>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</si>
  <si>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</si>
  <si>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</si>
  <si>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</si>
  <si>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</si>
  <si>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</si>
  <si>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</si>
  <si>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</si>
  <si>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</si>
  <si>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</si>
  <si>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</si>
  <si>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</si>
  <si>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</si>
  <si>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</si>
  <si>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</si>
  <si>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</si>
  <si>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</si>
  <si>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</si>
  <si>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</si>
  <si>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</si>
  <si>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</si>
  <si>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</si>
  <si>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</si>
  <si>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</si>
  <si>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</si>
  <si>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</si>
  <si>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</si>
  <si>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</si>
  <si>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</si>
  <si>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</si>
  <si>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</si>
  <si>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</si>
  <si>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</si>
  <si>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</si>
  <si>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</si>
  <si>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</si>
  <si>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</si>
  <si>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</si>
  <si>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</si>
  <si>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</si>
  <si>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</si>
  <si>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</si>
  <si>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</si>
  <si>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</si>
  <si>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</si>
  <si>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</si>
  <si>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</si>
  <si>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</si>
  <si>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</si>
  <si>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</si>
  <si>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</si>
  <si>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</si>
  <si>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</si>
  <si>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</si>
  <si>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</si>
  <si>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</si>
  <si>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</si>
  <si>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</si>
  <si>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</si>
  <si>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</si>
  <si>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</si>
  <si>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</si>
  <si>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</si>
  <si>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</si>
  <si>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</si>
  <si>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</si>
  <si>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</si>
  <si>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</si>
  <si>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</si>
  <si>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</si>
  <si>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HMZA-240118-ZJT806</t>
    <phoneticPr fontId="12" type="noConversion"/>
  </si>
  <si>
    <t>小票机</t>
    <phoneticPr fontId="12" type="noConversion"/>
  </si>
  <si>
    <t>朱顶红样品</t>
    <phoneticPr fontId="12" type="noConversion"/>
  </si>
  <si>
    <t>客户蛋糕</t>
    <phoneticPr fontId="12" type="noConversion"/>
  </si>
  <si>
    <t>in-house项目组餐费</t>
    <phoneticPr fontId="12" type="noConversion"/>
  </si>
  <si>
    <t>张清清，高郅，张瑾秋，范范，杨苗苗</t>
    <phoneticPr fontId="12" type="noConversion"/>
  </si>
  <si>
    <t>滴滴报销</t>
    <phoneticPr fontId="12" type="noConversion"/>
  </si>
  <si>
    <t>京东上楼费</t>
    <phoneticPr fontId="12" type="noConversion"/>
  </si>
  <si>
    <t>相框采购</t>
    <phoneticPr fontId="12" type="noConversion"/>
  </si>
  <si>
    <t>露台物料采购</t>
    <phoneticPr fontId="12" type="noConversion"/>
  </si>
  <si>
    <t>串灯+露营灯</t>
    <phoneticPr fontId="12" type="noConversion"/>
  </si>
  <si>
    <t>其他小物料采购</t>
    <phoneticPr fontId="12" type="noConversion"/>
  </si>
  <si>
    <t>淘宝采买</t>
    <phoneticPr fontId="12" type="noConversion"/>
  </si>
  <si>
    <t>283+</t>
    <phoneticPr fontId="12" type="noConversion"/>
  </si>
  <si>
    <t>上海-濮院</t>
    <phoneticPr fontId="12" type="noConversion"/>
  </si>
  <si>
    <t>濮院-上海</t>
    <phoneticPr fontId="12" type="noConversion"/>
  </si>
  <si>
    <t>其他打车费用报销</t>
    <phoneticPr fontId="12" type="noConversion"/>
  </si>
  <si>
    <t>差高速费</t>
    <phoneticPr fontId="12" type="noConversion"/>
  </si>
  <si>
    <t>餐费6月15日</t>
    <phoneticPr fontId="12" type="noConversion"/>
  </si>
  <si>
    <t>张清清，高郅，张可昕，杨苗苗，王玉婷</t>
    <phoneticPr fontId="12" type="noConversion"/>
  </si>
  <si>
    <t>充电宝</t>
    <phoneticPr fontId="12" type="noConversion"/>
  </si>
  <si>
    <t>餐费6月11-12日</t>
    <phoneticPr fontId="12" type="noConversion"/>
  </si>
  <si>
    <t>张清清，何雪佳</t>
    <phoneticPr fontId="12" type="noConversion"/>
  </si>
  <si>
    <t>6月14日餐费</t>
    <phoneticPr fontId="12" type="noConversion"/>
  </si>
  <si>
    <t>张清清，杨苗苗</t>
    <phoneticPr fontId="12" type="noConversion"/>
  </si>
  <si>
    <t>6月13日餐费</t>
    <phoneticPr fontId="12" type="noConversion"/>
  </si>
  <si>
    <t>张清清，杨苗苗，高郅</t>
    <phoneticPr fontId="12" type="noConversion"/>
  </si>
  <si>
    <t>加班餐费</t>
    <phoneticPr fontId="12" type="noConversion"/>
  </si>
  <si>
    <t>in house 餐费</t>
    <phoneticPr fontId="12" type="noConversion"/>
  </si>
  <si>
    <t>in house 餐费（4人）</t>
    <phoneticPr fontId="12" type="noConversion"/>
  </si>
  <si>
    <t>张清清，高郅，杨苗苗，王玉婷，侯莹</t>
    <phoneticPr fontId="12" type="noConversion"/>
  </si>
  <si>
    <t>顺丰快递</t>
    <phoneticPr fontId="12" type="noConversion"/>
  </si>
  <si>
    <t>星巴克</t>
    <phoneticPr fontId="12" type="noConversion"/>
  </si>
  <si>
    <t>还差酒的邮寄</t>
    <phoneticPr fontId="12" type="noConversion"/>
  </si>
  <si>
    <t>6月</t>
    <phoneticPr fontId="12" type="noConversion"/>
  </si>
  <si>
    <t>HMZA-240609-ZJT806</t>
    <phoneticPr fontId="12" type="noConversion"/>
  </si>
  <si>
    <t>上海</t>
    <phoneticPr fontId="12" type="noConversion"/>
  </si>
  <si>
    <t>6月11-14日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</si>
</sst>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152400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A6A772-6FAA-864A-8E5A-0DC26D5E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81"/>
      <c r="J2" s="70"/>
      <c r="K2" s="71"/>
      <c r="L2" s="71"/>
    </row>
    <row r="4" spans="1:12" ht="21" customHeight="1">
      <c r="H4" s="97" t="s">
        <v>107</v>
      </c>
      <c r="I4" s="98"/>
      <c r="J4" s="97" t="s">
        <v>108</v>
      </c>
    </row>
    <row r="5" spans="1:12" ht="21" customHeight="1">
      <c r="H5" s="99"/>
      <c r="I5" s="100"/>
      <c r="J5" s="99"/>
    </row>
    <row r="6" spans="1:12" ht="21" customHeight="1">
      <c r="A6" s="114" t="s">
        <v>1</v>
      </c>
      <c r="B6" s="116" t="s">
        <v>2</v>
      </c>
      <c r="C6" s="118" t="s">
        <v>3</v>
      </c>
      <c r="D6" s="118"/>
      <c r="E6" s="118"/>
      <c r="F6" s="119" t="s">
        <v>4</v>
      </c>
      <c r="G6" s="119"/>
      <c r="H6" s="119"/>
      <c r="I6" s="120"/>
      <c r="J6" s="101" t="s">
        <v>5</v>
      </c>
    </row>
    <row r="7" spans="1:12" ht="21" customHeight="1">
      <c r="A7" s="114"/>
      <c r="B7" s="116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1"/>
    </row>
    <row r="8" spans="1:12" ht="14">
      <c r="A8" s="115">
        <v>1</v>
      </c>
      <c r="B8" s="124" t="s">
        <v>13</v>
      </c>
      <c r="C8" s="102"/>
      <c r="D8" s="106"/>
      <c r="E8" s="102"/>
      <c r="F8" s="63"/>
      <c r="G8" s="63"/>
      <c r="H8" s="63"/>
      <c r="I8" s="83"/>
      <c r="J8" s="91" t="s">
        <v>14</v>
      </c>
    </row>
    <row r="9" spans="1:12" ht="21" customHeight="1">
      <c r="A9" s="115"/>
      <c r="B9" s="124"/>
      <c r="C9" s="102"/>
      <c r="D9" s="106"/>
      <c r="E9" s="102"/>
      <c r="F9" s="63"/>
      <c r="G9" s="63"/>
      <c r="H9" s="63"/>
      <c r="I9" s="83"/>
      <c r="J9" s="92"/>
    </row>
    <row r="10" spans="1:12" ht="21" customHeight="1">
      <c r="A10" s="115"/>
      <c r="B10" s="124"/>
      <c r="C10" s="102"/>
      <c r="D10" s="106"/>
      <c r="E10" s="102"/>
      <c r="F10" s="63"/>
      <c r="G10" s="63"/>
      <c r="H10" s="63"/>
      <c r="I10" s="83"/>
      <c r="J10" s="92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3"/>
    </row>
    <row r="12" spans="1:12" ht="21" customHeight="1">
      <c r="A12" s="107">
        <v>2</v>
      </c>
      <c r="B12" s="110" t="s">
        <v>16</v>
      </c>
      <c r="C12" s="103">
        <v>0</v>
      </c>
      <c r="D12" s="107"/>
      <c r="E12" s="103">
        <f>C12*D12</f>
        <v>0</v>
      </c>
      <c r="F12" s="63"/>
      <c r="G12" s="63"/>
      <c r="H12" s="63"/>
      <c r="I12" s="83"/>
      <c r="J12" s="91" t="s">
        <v>17</v>
      </c>
    </row>
    <row r="13" spans="1:12" ht="21" customHeight="1">
      <c r="A13" s="109"/>
      <c r="B13" s="125"/>
      <c r="C13" s="105"/>
      <c r="D13" s="109"/>
      <c r="E13" s="105"/>
      <c r="F13" s="63"/>
      <c r="G13" s="63"/>
      <c r="H13" s="63"/>
      <c r="I13" s="83"/>
      <c r="J13" s="92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3"/>
    </row>
    <row r="15" spans="1:12" ht="21" customHeight="1">
      <c r="A15" s="115">
        <v>3</v>
      </c>
      <c r="B15" s="124" t="s">
        <v>19</v>
      </c>
      <c r="C15" s="102">
        <v>0</v>
      </c>
      <c r="D15" s="106"/>
      <c r="E15" s="102">
        <f>C15*D15</f>
        <v>0</v>
      </c>
      <c r="F15" s="63"/>
      <c r="G15" s="63"/>
      <c r="H15" s="63"/>
      <c r="I15" s="83"/>
      <c r="J15" s="94" t="s">
        <v>20</v>
      </c>
    </row>
    <row r="16" spans="1:12" ht="21" customHeight="1">
      <c r="A16" s="115"/>
      <c r="B16" s="124"/>
      <c r="C16" s="102"/>
      <c r="D16" s="106"/>
      <c r="E16" s="102"/>
      <c r="F16" s="63"/>
      <c r="G16" s="63"/>
      <c r="H16" s="63"/>
      <c r="I16" s="83"/>
      <c r="J16" s="95"/>
    </row>
    <row r="17" spans="1:10" ht="21" customHeight="1">
      <c r="A17" s="115"/>
      <c r="B17" s="124"/>
      <c r="C17" s="102"/>
      <c r="D17" s="106"/>
      <c r="E17" s="102"/>
      <c r="F17" s="63"/>
      <c r="G17" s="63"/>
      <c r="H17" s="63"/>
      <c r="I17" s="83"/>
      <c r="J17" s="95"/>
    </row>
    <row r="18" spans="1:10" ht="21" customHeight="1">
      <c r="A18" s="115"/>
      <c r="B18" s="124"/>
      <c r="C18" s="102"/>
      <c r="D18" s="106"/>
      <c r="E18" s="102"/>
      <c r="F18" s="63"/>
      <c r="G18" s="63"/>
      <c r="H18" s="63"/>
      <c r="I18" s="83"/>
      <c r="J18" s="95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6"/>
    </row>
    <row r="20" spans="1:10" ht="14">
      <c r="A20" s="115">
        <v>4</v>
      </c>
      <c r="B20" s="124" t="s">
        <v>22</v>
      </c>
      <c r="C20" s="102"/>
      <c r="D20" s="106"/>
      <c r="E20" s="102"/>
      <c r="F20" s="78"/>
      <c r="H20" s="63"/>
      <c r="I20" s="80"/>
      <c r="J20" s="94"/>
    </row>
    <row r="21" spans="1:10" ht="14">
      <c r="A21" s="115"/>
      <c r="B21" s="124"/>
      <c r="C21" s="102"/>
      <c r="D21" s="106"/>
      <c r="E21" s="102"/>
      <c r="F21" s="63"/>
      <c r="G21" s="63"/>
      <c r="H21" s="63"/>
      <c r="I21" s="80"/>
      <c r="J21" s="95"/>
    </row>
    <row r="22" spans="1:10" ht="21" customHeight="1">
      <c r="A22" s="115"/>
      <c r="B22" s="124"/>
      <c r="C22" s="102"/>
      <c r="D22" s="106"/>
      <c r="E22" s="102"/>
      <c r="F22" s="63"/>
      <c r="H22" s="63"/>
      <c r="I22" s="80"/>
      <c r="J22" s="95"/>
    </row>
    <row r="23" spans="1:10" ht="21" customHeight="1">
      <c r="A23" s="115"/>
      <c r="B23" s="124"/>
      <c r="C23" s="102"/>
      <c r="D23" s="106"/>
      <c r="E23" s="102"/>
      <c r="F23" s="63"/>
      <c r="G23" s="63"/>
      <c r="H23" s="63"/>
      <c r="I23" s="80"/>
      <c r="J23" s="95"/>
    </row>
    <row r="24" spans="1:10" ht="14">
      <c r="A24" s="115"/>
      <c r="B24" s="124"/>
      <c r="C24" s="102"/>
      <c r="D24" s="106"/>
      <c r="E24" s="102"/>
      <c r="F24" s="63"/>
      <c r="G24" s="63"/>
      <c r="H24" s="63"/>
      <c r="I24" s="80"/>
      <c r="J24" s="95"/>
    </row>
    <row r="25" spans="1:10" ht="21" customHeight="1">
      <c r="A25" s="115"/>
      <c r="B25" s="124"/>
      <c r="C25" s="102"/>
      <c r="D25" s="106"/>
      <c r="E25" s="102"/>
      <c r="F25" s="63"/>
      <c r="G25" s="63"/>
      <c r="H25" s="63"/>
      <c r="I25" s="83"/>
      <c r="J25" s="95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6"/>
    </row>
    <row r="27" spans="1:10" ht="14">
      <c r="A27" s="107">
        <v>5</v>
      </c>
      <c r="B27" s="110" t="s">
        <v>24</v>
      </c>
      <c r="C27" s="103">
        <v>75000</v>
      </c>
      <c r="D27" s="107">
        <v>1</v>
      </c>
      <c r="E27" s="103">
        <v>75000</v>
      </c>
      <c r="F27" s="63"/>
      <c r="G27" s="63"/>
      <c r="H27" s="63"/>
      <c r="I27" s="83"/>
      <c r="J27" s="91" t="s">
        <v>25</v>
      </c>
    </row>
    <row r="28" spans="1:10" ht="21" customHeight="1">
      <c r="A28" s="108"/>
      <c r="B28" s="111"/>
      <c r="C28" s="104"/>
      <c r="D28" s="108"/>
      <c r="E28" s="104"/>
      <c r="F28" s="78">
        <v>75000</v>
      </c>
      <c r="G28" s="89"/>
      <c r="H28" s="63"/>
      <c r="I28" s="78"/>
      <c r="J28" s="92"/>
    </row>
    <row r="29" spans="1:10" ht="21" customHeight="1">
      <c r="A29" s="108"/>
      <c r="B29" s="111"/>
      <c r="C29" s="104"/>
      <c r="D29" s="108"/>
      <c r="E29" s="104"/>
      <c r="F29" s="63"/>
      <c r="G29" s="89"/>
      <c r="H29" s="63"/>
      <c r="I29" s="80"/>
      <c r="J29" s="92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3"/>
    </row>
    <row r="31" spans="1:10" ht="21" customHeight="1">
      <c r="A31" s="115">
        <v>6</v>
      </c>
      <c r="B31" s="124" t="s">
        <v>27</v>
      </c>
      <c r="C31" s="102">
        <v>0</v>
      </c>
      <c r="D31" s="106"/>
      <c r="E31" s="102">
        <f>C31*D31</f>
        <v>0</v>
      </c>
      <c r="F31" s="79"/>
      <c r="G31" s="79"/>
      <c r="I31" s="79"/>
      <c r="J31" s="91" t="s">
        <v>28</v>
      </c>
    </row>
    <row r="32" spans="1:10" ht="21" customHeight="1">
      <c r="A32" s="115"/>
      <c r="B32" s="124"/>
      <c r="C32" s="102"/>
      <c r="D32" s="106"/>
      <c r="E32" s="102"/>
      <c r="F32" s="79"/>
      <c r="G32" s="79"/>
      <c r="H32" s="79"/>
      <c r="I32" s="79"/>
      <c r="J32" s="92"/>
    </row>
    <row r="33" spans="1:10" ht="21" customHeight="1">
      <c r="A33" s="115"/>
      <c r="B33" s="124"/>
      <c r="C33" s="102"/>
      <c r="D33" s="106"/>
      <c r="E33" s="102"/>
      <c r="F33" s="63"/>
      <c r="G33" s="63"/>
      <c r="H33" s="63"/>
      <c r="I33" s="83"/>
      <c r="J33" s="95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6"/>
    </row>
    <row r="35" spans="1:10" ht="21" customHeight="1">
      <c r="A35" s="115">
        <v>7</v>
      </c>
      <c r="B35" s="124" t="s">
        <v>30</v>
      </c>
      <c r="C35" s="102">
        <v>0</v>
      </c>
      <c r="D35" s="106"/>
      <c r="E35" s="102">
        <f>C35*D35</f>
        <v>0</v>
      </c>
      <c r="F35" s="63"/>
      <c r="G35" s="63"/>
      <c r="H35" s="63"/>
      <c r="I35" s="83"/>
      <c r="J35" s="94"/>
    </row>
    <row r="36" spans="1:10" ht="21" customHeight="1">
      <c r="A36" s="115"/>
      <c r="B36" s="124"/>
      <c r="C36" s="102"/>
      <c r="D36" s="106"/>
      <c r="E36" s="102"/>
      <c r="F36" s="63"/>
      <c r="G36" s="63"/>
      <c r="H36" s="63"/>
      <c r="I36" s="83"/>
      <c r="J36" s="95"/>
    </row>
    <row r="37" spans="1:10" ht="21" customHeight="1">
      <c r="A37" s="115"/>
      <c r="B37" s="124"/>
      <c r="C37" s="102"/>
      <c r="D37" s="106"/>
      <c r="E37" s="102"/>
      <c r="F37" s="63"/>
      <c r="G37" s="63"/>
      <c r="H37" s="63"/>
      <c r="I37" s="83"/>
      <c r="J37" s="95"/>
    </row>
    <row r="38" spans="1:10" ht="21" customHeight="1">
      <c r="A38" s="115"/>
      <c r="B38" s="124"/>
      <c r="C38" s="102"/>
      <c r="D38" s="106"/>
      <c r="E38" s="102"/>
      <c r="F38" s="63"/>
      <c r="G38" s="63"/>
      <c r="H38" s="63"/>
      <c r="I38" s="83"/>
      <c r="J38" s="95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6"/>
    </row>
    <row r="40" spans="1:10" ht="21" customHeight="1">
      <c r="A40" s="115">
        <v>8</v>
      </c>
      <c r="B40" s="124" t="s">
        <v>32</v>
      </c>
      <c r="C40" s="102">
        <v>0</v>
      </c>
      <c r="D40" s="106"/>
      <c r="E40" s="102">
        <f>C40*D40</f>
        <v>0</v>
      </c>
      <c r="F40" s="63"/>
      <c r="G40" s="63"/>
      <c r="H40" s="63"/>
      <c r="I40" s="83"/>
      <c r="J40" s="94" t="s">
        <v>109</v>
      </c>
    </row>
    <row r="41" spans="1:10" ht="21" customHeight="1">
      <c r="A41" s="115"/>
      <c r="B41" s="124"/>
      <c r="C41" s="102"/>
      <c r="D41" s="106"/>
      <c r="E41" s="102"/>
      <c r="F41" s="63"/>
      <c r="G41" s="63"/>
      <c r="H41" s="63"/>
      <c r="I41" s="83"/>
      <c r="J41" s="95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6"/>
    </row>
    <row r="43" spans="1:10" ht="21" customHeight="1">
      <c r="A43" s="115">
        <v>9</v>
      </c>
      <c r="B43" s="124" t="s">
        <v>34</v>
      </c>
      <c r="C43" s="102"/>
      <c r="D43" s="106"/>
      <c r="E43" s="102"/>
      <c r="F43" s="63"/>
      <c r="G43" s="63"/>
      <c r="H43" s="63"/>
      <c r="I43" s="83"/>
      <c r="J43" s="91" t="s">
        <v>35</v>
      </c>
    </row>
    <row r="44" spans="1:10" ht="21" customHeight="1">
      <c r="A44" s="115"/>
      <c r="B44" s="124"/>
      <c r="C44" s="102"/>
      <c r="D44" s="106"/>
      <c r="E44" s="102"/>
      <c r="F44" s="63"/>
      <c r="G44" s="63"/>
      <c r="H44" s="63"/>
      <c r="I44" s="83"/>
      <c r="J44" s="92"/>
    </row>
    <row r="45" spans="1:10" ht="21" customHeight="1">
      <c r="A45" s="115"/>
      <c r="B45" s="124"/>
      <c r="C45" s="102"/>
      <c r="D45" s="106"/>
      <c r="E45" s="102"/>
      <c r="F45" s="63"/>
      <c r="G45" s="63"/>
      <c r="H45" s="63"/>
      <c r="I45" s="83"/>
      <c r="J45" s="92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3"/>
    </row>
    <row r="47" spans="1:10" ht="21" customHeight="1">
      <c r="A47" s="107">
        <v>10</v>
      </c>
      <c r="B47" s="110" t="s">
        <v>37</v>
      </c>
      <c r="C47" s="103"/>
      <c r="D47" s="107"/>
      <c r="E47" s="103"/>
      <c r="F47" s="63"/>
      <c r="G47" s="63"/>
      <c r="H47" s="63"/>
      <c r="I47" s="83"/>
      <c r="J47" s="94" t="s">
        <v>38</v>
      </c>
    </row>
    <row r="48" spans="1:10" ht="21" customHeight="1">
      <c r="A48" s="108"/>
      <c r="B48" s="111"/>
      <c r="C48" s="104"/>
      <c r="D48" s="108"/>
      <c r="E48" s="104"/>
      <c r="F48" s="63"/>
      <c r="G48" s="63"/>
      <c r="H48" s="63"/>
      <c r="I48" s="83"/>
      <c r="J48" s="95"/>
    </row>
    <row r="49" spans="1:10" ht="21" customHeight="1">
      <c r="A49" s="108"/>
      <c r="B49" s="111"/>
      <c r="C49" s="104"/>
      <c r="D49" s="108"/>
      <c r="E49" s="104"/>
      <c r="F49" s="63"/>
      <c r="G49" s="63"/>
      <c r="H49" s="63"/>
      <c r="I49" s="80"/>
      <c r="J49" s="95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6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1" t="s">
        <v>41</v>
      </c>
      <c r="B55" s="122"/>
      <c r="C55" s="123" t="s">
        <v>42</v>
      </c>
      <c r="D55" s="123"/>
      <c r="E55" s="123" t="s">
        <v>43</v>
      </c>
      <c r="F55" s="123"/>
      <c r="G55" s="123" t="s">
        <v>44</v>
      </c>
      <c r="H55" s="123"/>
      <c r="I55" s="85" t="s">
        <v>45</v>
      </c>
    </row>
    <row r="56" spans="1:10" ht="21" customHeight="1">
      <c r="A56" s="112">
        <v>75000</v>
      </c>
      <c r="B56" s="113"/>
      <c r="C56" s="113">
        <f>F51</f>
        <v>75000</v>
      </c>
      <c r="D56" s="113"/>
      <c r="E56" s="113">
        <f>G51</f>
        <v>0</v>
      </c>
      <c r="F56" s="113"/>
      <c r="G56" s="113">
        <f>H51</f>
        <v>75000</v>
      </c>
      <c r="H56" s="113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view="pageBreakPreview" topLeftCell="A27" zoomScale="110" zoomScaleNormal="100" zoomScaleSheetLayoutView="110" workbookViewId="0">
      <selection activeCell="L40" sqref="L4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7" t="s">
        <v>50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7" t="s">
        <v>104</v>
      </c>
      <c r="G5" s="127"/>
      <c r="H5" s="29" t="s">
        <v>52</v>
      </c>
      <c r="I5" s="28"/>
      <c r="J5" s="127" t="s">
        <v>106</v>
      </c>
      <c r="K5" s="128"/>
    </row>
    <row r="6" spans="2:11" ht="20" customHeight="1">
      <c r="B6" s="30"/>
      <c r="C6" s="31"/>
      <c r="D6" s="32" t="s">
        <v>54</v>
      </c>
      <c r="E6" s="32"/>
      <c r="F6" s="126" t="s">
        <v>55</v>
      </c>
      <c r="G6" s="126"/>
      <c r="H6" s="32" t="s">
        <v>56</v>
      </c>
      <c r="I6" s="31"/>
      <c r="J6" s="126" t="s">
        <v>53</v>
      </c>
      <c r="K6" s="130"/>
    </row>
    <row r="7" spans="2:11" ht="20" customHeight="1">
      <c r="B7" s="30"/>
      <c r="C7" s="31"/>
      <c r="D7" s="32" t="s">
        <v>57</v>
      </c>
      <c r="E7" s="32"/>
      <c r="F7" s="129" t="s">
        <v>145</v>
      </c>
      <c r="G7" s="126"/>
      <c r="H7" s="32" t="s">
        <v>58</v>
      </c>
      <c r="I7" s="31"/>
      <c r="J7" s="129">
        <v>45460</v>
      </c>
      <c r="K7" s="130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6" t="s">
        <v>146</v>
      </c>
      <c r="K8" s="137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1" t="s">
        <v>1</v>
      </c>
      <c r="C10" s="133"/>
      <c r="D10" s="36" t="s">
        <v>60</v>
      </c>
      <c r="E10" s="131" t="s">
        <v>61</v>
      </c>
      <c r="F10" s="133"/>
      <c r="G10" s="38" t="s">
        <v>62</v>
      </c>
      <c r="H10" s="41" t="s">
        <v>63</v>
      </c>
      <c r="I10" s="131" t="s">
        <v>64</v>
      </c>
      <c r="J10" s="133"/>
      <c r="K10" s="38" t="s">
        <v>65</v>
      </c>
    </row>
    <row r="11" spans="2:11" ht="20" customHeight="1">
      <c r="B11" s="36"/>
      <c r="C11" s="37"/>
      <c r="D11" s="147" t="s">
        <v>66</v>
      </c>
      <c r="E11" s="73"/>
      <c r="F11" s="44" t="s">
        <v>125</v>
      </c>
      <c r="G11" s="74">
        <v>517.33000000000004</v>
      </c>
      <c r="H11" s="74">
        <v>418.33</v>
      </c>
      <c r="I11" s="36"/>
      <c r="J11" s="74">
        <v>68</v>
      </c>
      <c r="K11" s="77" t="s">
        <v>128</v>
      </c>
    </row>
    <row r="12" spans="2:11" ht="20" customHeight="1">
      <c r="B12" s="36"/>
      <c r="C12" s="37"/>
      <c r="D12" s="148"/>
      <c r="E12" s="73"/>
      <c r="F12" s="44" t="s">
        <v>126</v>
      </c>
      <c r="G12" s="74">
        <f>369.45+98.21+36.37</f>
        <v>504.03</v>
      </c>
      <c r="H12" s="74">
        <v>447.03</v>
      </c>
      <c r="I12" s="36"/>
      <c r="J12" s="44"/>
      <c r="K12" s="77" t="s">
        <v>128</v>
      </c>
    </row>
    <row r="13" spans="2:11" ht="20" customHeight="1">
      <c r="B13" s="36"/>
      <c r="C13" s="37"/>
      <c r="D13" s="148"/>
      <c r="E13" s="73"/>
      <c r="F13" s="44" t="s">
        <v>127</v>
      </c>
      <c r="G13" s="74">
        <v>636.38</v>
      </c>
      <c r="H13" s="74">
        <v>636.38</v>
      </c>
      <c r="I13" s="36"/>
      <c r="J13" s="44"/>
      <c r="K13" s="77"/>
    </row>
    <row r="14" spans="2:11" ht="20" customHeight="1">
      <c r="B14" s="36"/>
      <c r="C14" s="37"/>
      <c r="D14" s="148"/>
      <c r="E14" s="73"/>
      <c r="F14" s="44" t="s">
        <v>129</v>
      </c>
      <c r="G14" s="74">
        <v>438</v>
      </c>
      <c r="H14" s="74">
        <v>438</v>
      </c>
      <c r="I14" s="36"/>
      <c r="J14" s="41"/>
      <c r="K14" s="77" t="s">
        <v>130</v>
      </c>
    </row>
    <row r="15" spans="2:11" ht="20" customHeight="1">
      <c r="B15" s="36"/>
      <c r="C15" s="37"/>
      <c r="D15" s="148"/>
      <c r="E15" s="73"/>
      <c r="F15" s="44" t="s">
        <v>131</v>
      </c>
      <c r="G15" s="74">
        <v>37</v>
      </c>
      <c r="H15" s="74"/>
      <c r="I15" s="36"/>
      <c r="J15" s="41"/>
      <c r="K15" s="77"/>
    </row>
    <row r="16" spans="2:11" ht="20" customHeight="1">
      <c r="B16" s="36"/>
      <c r="C16" s="37"/>
      <c r="D16" s="148"/>
      <c r="E16" s="73"/>
      <c r="F16" s="44" t="s">
        <v>132</v>
      </c>
      <c r="G16" s="74">
        <f>24+35+21.6+48</f>
        <v>128.6</v>
      </c>
      <c r="H16" s="74"/>
      <c r="I16" s="36"/>
      <c r="J16" s="41"/>
      <c r="K16" s="77" t="s">
        <v>133</v>
      </c>
    </row>
    <row r="17" spans="1:11" ht="20" customHeight="1">
      <c r="B17" s="36"/>
      <c r="C17" s="37"/>
      <c r="D17" s="148"/>
      <c r="E17" s="73"/>
      <c r="F17" s="44" t="s">
        <v>134</v>
      </c>
      <c r="G17" s="74">
        <v>60.5</v>
      </c>
      <c r="H17" s="74">
        <v>58.9</v>
      </c>
      <c r="I17" s="36"/>
      <c r="J17" s="41"/>
      <c r="K17" s="77" t="s">
        <v>135</v>
      </c>
    </row>
    <row r="18" spans="1:11" ht="20" customHeight="1">
      <c r="B18" s="36"/>
      <c r="C18" s="37"/>
      <c r="D18" s="148"/>
      <c r="E18" s="73"/>
      <c r="F18" s="44" t="s">
        <v>136</v>
      </c>
      <c r="G18" s="74">
        <v>117.8</v>
      </c>
      <c r="H18" s="74"/>
      <c r="I18" s="36"/>
      <c r="J18" s="74"/>
      <c r="K18" s="77" t="s">
        <v>137</v>
      </c>
    </row>
    <row r="19" spans="1:11" ht="20" customHeight="1">
      <c r="B19" s="36"/>
      <c r="C19" s="37"/>
      <c r="D19" s="148"/>
      <c r="E19" s="73"/>
      <c r="F19" s="44" t="s">
        <v>138</v>
      </c>
      <c r="G19" s="74">
        <v>172.3</v>
      </c>
      <c r="H19" s="74"/>
      <c r="I19" s="36"/>
      <c r="J19" s="74">
        <v>858</v>
      </c>
      <c r="K19" s="77" t="s">
        <v>140</v>
      </c>
    </row>
    <row r="20" spans="1:11" ht="20" customHeight="1">
      <c r="B20" s="36"/>
      <c r="C20" s="37"/>
      <c r="D20" s="148"/>
      <c r="E20" s="73"/>
      <c r="F20" s="44" t="s">
        <v>139</v>
      </c>
      <c r="G20" s="74">
        <f>219+201.1+192.3+61.36+344.31</f>
        <v>1018.0700000000002</v>
      </c>
      <c r="H20" s="74">
        <f>196.6+219+344.31</f>
        <v>759.91000000000008</v>
      </c>
      <c r="I20" s="36"/>
      <c r="J20" s="74"/>
      <c r="K20" s="77" t="s">
        <v>141</v>
      </c>
    </row>
    <row r="21" spans="1:11" ht="20" customHeight="1">
      <c r="B21" s="36"/>
      <c r="C21" s="37"/>
      <c r="D21" s="148"/>
      <c r="E21" s="73"/>
      <c r="F21" s="44" t="s">
        <v>142</v>
      </c>
      <c r="G21" s="74">
        <f>23.8+378</f>
        <v>401.8</v>
      </c>
      <c r="H21" s="74">
        <v>401.8</v>
      </c>
      <c r="I21" s="36"/>
      <c r="J21" s="74"/>
      <c r="K21" s="77" t="s">
        <v>144</v>
      </c>
    </row>
    <row r="22" spans="1:11" ht="20" customHeight="1">
      <c r="B22" s="144"/>
      <c r="C22" s="145"/>
      <c r="D22" s="148"/>
      <c r="E22" s="37"/>
      <c r="F22" s="44" t="s">
        <v>143</v>
      </c>
      <c r="G22" s="43">
        <v>54</v>
      </c>
      <c r="H22" s="43">
        <v>54</v>
      </c>
      <c r="I22" s="49"/>
      <c r="J22" s="43"/>
      <c r="K22" s="50"/>
    </row>
    <row r="23" spans="1:11" ht="20" customHeight="1">
      <c r="B23" s="131" t="s">
        <v>40</v>
      </c>
      <c r="C23" s="132"/>
      <c r="D23" s="132"/>
      <c r="E23" s="132"/>
      <c r="F23" s="133"/>
      <c r="G23" s="45">
        <f>SUM(G11:G22)</f>
        <v>4085.8100000000004</v>
      </c>
      <c r="H23" s="45">
        <f>SUM(H11:H22)</f>
        <v>3214.3500000000004</v>
      </c>
      <c r="I23" s="134">
        <f>SUM(I11:J22)</f>
        <v>926</v>
      </c>
      <c r="J23" s="135"/>
      <c r="K23" s="51"/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52"/>
      <c r="K24" s="31"/>
    </row>
    <row r="25" spans="1:11" ht="20" customHeight="1">
      <c r="B25" s="146" t="s">
        <v>63</v>
      </c>
      <c r="C25" s="146"/>
      <c r="D25" s="146"/>
      <c r="E25" s="146"/>
      <c r="F25" s="146"/>
      <c r="G25" s="146" t="s">
        <v>68</v>
      </c>
      <c r="H25" s="146"/>
      <c r="I25" s="146"/>
      <c r="J25" s="146"/>
      <c r="K25" s="38" t="s">
        <v>69</v>
      </c>
    </row>
    <row r="26" spans="1:11" ht="20" customHeight="1">
      <c r="B26" s="143">
        <f>H23</f>
        <v>3214.3500000000004</v>
      </c>
      <c r="C26" s="143"/>
      <c r="D26" s="143"/>
      <c r="E26" s="143"/>
      <c r="F26" s="143"/>
      <c r="G26" s="143">
        <f>I23</f>
        <v>926</v>
      </c>
      <c r="H26" s="143"/>
      <c r="I26" s="143"/>
      <c r="J26" s="143"/>
      <c r="K26" s="53">
        <v>4085.81</v>
      </c>
    </row>
    <row r="27" spans="1:11" ht="20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20" customHeight="1">
      <c r="B28" s="31" t="s">
        <v>70</v>
      </c>
      <c r="C28" s="31"/>
      <c r="D28" s="31"/>
      <c r="E28" s="31"/>
      <c r="F28" s="31" t="s">
        <v>47</v>
      </c>
      <c r="G28" s="31" t="s">
        <v>71</v>
      </c>
      <c r="H28" s="31"/>
      <c r="I28" s="31"/>
      <c r="J28" s="31" t="s">
        <v>49</v>
      </c>
      <c r="K28" s="31"/>
    </row>
    <row r="31" spans="1:11" ht="17">
      <c r="A31" s="117" t="s">
        <v>72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3" spans="2:11" ht="20" customHeight="1">
      <c r="B33" s="27"/>
      <c r="C33" s="28"/>
      <c r="D33" s="29" t="s">
        <v>51</v>
      </c>
      <c r="E33" s="29"/>
      <c r="F33" s="127" t="s">
        <v>104</v>
      </c>
      <c r="G33" s="127"/>
      <c r="H33" s="29" t="s">
        <v>52</v>
      </c>
      <c r="I33" s="28"/>
      <c r="J33" s="127" t="s">
        <v>106</v>
      </c>
      <c r="K33" s="128"/>
    </row>
    <row r="34" spans="2:11" ht="20" customHeight="1">
      <c r="B34" s="30"/>
      <c r="C34" s="31"/>
      <c r="D34" s="32" t="s">
        <v>54</v>
      </c>
      <c r="E34" s="32"/>
      <c r="F34" s="126" t="s">
        <v>105</v>
      </c>
      <c r="G34" s="126"/>
      <c r="H34" s="32" t="s">
        <v>56</v>
      </c>
      <c r="I34" s="31"/>
      <c r="J34" s="127" t="s">
        <v>106</v>
      </c>
      <c r="K34" s="128"/>
    </row>
    <row r="35" spans="2:11" ht="20" customHeight="1">
      <c r="B35" s="30"/>
      <c r="C35" s="31"/>
      <c r="D35" s="32" t="s">
        <v>57</v>
      </c>
      <c r="E35" s="32"/>
      <c r="F35" s="129"/>
      <c r="G35" s="126"/>
      <c r="H35" s="32" t="s">
        <v>58</v>
      </c>
      <c r="I35" s="31"/>
      <c r="J35" s="129"/>
      <c r="K35" s="130"/>
    </row>
    <row r="36" spans="2:11" ht="20" customHeight="1">
      <c r="B36" s="33"/>
      <c r="C36" s="34"/>
      <c r="D36" s="35"/>
      <c r="E36" s="35"/>
      <c r="F36" s="40"/>
      <c r="G36" s="40"/>
      <c r="H36" s="35" t="s">
        <v>59</v>
      </c>
      <c r="I36" s="34"/>
      <c r="J36" s="136" t="s">
        <v>146</v>
      </c>
      <c r="K36" s="137"/>
    </row>
    <row r="37" spans="2:11" ht="20" customHeight="1"/>
    <row r="38" spans="2:11" ht="20" customHeight="1">
      <c r="B38" s="138"/>
      <c r="C38" s="138"/>
      <c r="D38" s="39" t="s">
        <v>73</v>
      </c>
      <c r="E38" s="138" t="s">
        <v>74</v>
      </c>
      <c r="F38" s="138"/>
      <c r="G38" s="42" t="s">
        <v>75</v>
      </c>
      <c r="H38" s="42" t="s">
        <v>76</v>
      </c>
      <c r="I38" s="139" t="s">
        <v>40</v>
      </c>
      <c r="J38" s="139"/>
      <c r="K38" s="54" t="s">
        <v>65</v>
      </c>
    </row>
    <row r="39" spans="2:11" ht="20" customHeight="1">
      <c r="B39" s="76"/>
      <c r="C39" s="76"/>
      <c r="D39" s="39" t="s">
        <v>147</v>
      </c>
      <c r="E39" s="76"/>
      <c r="F39" s="76" t="s">
        <v>148</v>
      </c>
      <c r="G39" s="42">
        <v>100</v>
      </c>
      <c r="H39" s="42">
        <v>4</v>
      </c>
      <c r="I39" s="47"/>
      <c r="J39" s="48">
        <v>400</v>
      </c>
      <c r="K39" s="54"/>
    </row>
    <row r="40" spans="2:11" ht="20" customHeight="1">
      <c r="B40" s="76"/>
      <c r="C40" s="76"/>
      <c r="D40" s="39" t="s">
        <v>147</v>
      </c>
      <c r="E40" s="76"/>
      <c r="F40" s="90">
        <v>45458</v>
      </c>
      <c r="G40" s="42">
        <v>200</v>
      </c>
      <c r="H40" s="42">
        <v>1</v>
      </c>
      <c r="I40" s="47"/>
      <c r="J40" s="48">
        <v>200</v>
      </c>
      <c r="K40" s="54"/>
    </row>
    <row r="41" spans="2:11" ht="20" customHeight="1">
      <c r="B41" s="138"/>
      <c r="C41" s="138"/>
      <c r="D41" s="39"/>
      <c r="E41" s="140"/>
      <c r="F41" s="138"/>
      <c r="G41" s="42"/>
      <c r="H41" s="42"/>
      <c r="I41" s="141"/>
      <c r="J41" s="142"/>
      <c r="K41" s="55"/>
    </row>
    <row r="42" spans="2:11" ht="20" customHeight="1">
      <c r="B42" s="131"/>
      <c r="C42" s="132"/>
      <c r="D42" s="132"/>
      <c r="E42" s="132"/>
      <c r="F42" s="133"/>
      <c r="G42" s="45"/>
      <c r="H42" s="45"/>
      <c r="I42" s="134"/>
      <c r="J42" s="135"/>
      <c r="K42" s="51"/>
    </row>
    <row r="43" spans="2:11" ht="20" customHeight="1">
      <c r="B43" s="31" t="s">
        <v>70</v>
      </c>
      <c r="C43" s="31"/>
      <c r="D43" s="31"/>
      <c r="E43" s="31"/>
      <c r="F43" s="31" t="s">
        <v>47</v>
      </c>
      <c r="G43" s="31" t="s">
        <v>71</v>
      </c>
      <c r="H43" s="31"/>
      <c r="I43" s="31"/>
      <c r="J43" s="31" t="s">
        <v>49</v>
      </c>
      <c r="K43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3:F23"/>
    <mergeCell ref="I23:J23"/>
    <mergeCell ref="B22:C22"/>
    <mergeCell ref="B25:F25"/>
    <mergeCell ref="G25:J25"/>
    <mergeCell ref="D11:D22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B42:F42"/>
    <mergeCell ref="I42:J42"/>
    <mergeCell ref="J36:K36"/>
    <mergeCell ref="B38:C38"/>
    <mergeCell ref="E38:F38"/>
    <mergeCell ref="I38:J38"/>
    <mergeCell ref="B41:C41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BB16-F9FA-7643-8AD4-DD5BD0DB5DC3}">
  <dimension ref="A1:K41"/>
  <sheetViews>
    <sheetView workbookViewId="0">
      <selection activeCell="H12" sqref="H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7" t="s">
        <v>50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7" t="s">
        <v>104</v>
      </c>
      <c r="G5" s="127"/>
      <c r="H5" s="29" t="s">
        <v>52</v>
      </c>
      <c r="I5" s="28"/>
      <c r="J5" s="127" t="s">
        <v>106</v>
      </c>
      <c r="K5" s="128"/>
    </row>
    <row r="6" spans="2:11" ht="20" customHeight="1">
      <c r="B6" s="30"/>
      <c r="C6" s="31"/>
      <c r="D6" s="32" t="s">
        <v>54</v>
      </c>
      <c r="E6" s="32"/>
      <c r="F6" s="126" t="s">
        <v>55</v>
      </c>
      <c r="G6" s="126"/>
      <c r="H6" s="32" t="s">
        <v>56</v>
      </c>
      <c r="I6" s="31"/>
      <c r="J6" s="126" t="s">
        <v>53</v>
      </c>
      <c r="K6" s="130"/>
    </row>
    <row r="7" spans="2:11" ht="20" customHeight="1">
      <c r="B7" s="30"/>
      <c r="C7" s="31"/>
      <c r="D7" s="32" t="s">
        <v>57</v>
      </c>
      <c r="E7" s="32"/>
      <c r="F7" s="129">
        <v>45276</v>
      </c>
      <c r="G7" s="126"/>
      <c r="H7" s="32" t="s">
        <v>58</v>
      </c>
      <c r="I7" s="31"/>
      <c r="J7" s="129">
        <v>45287</v>
      </c>
      <c r="K7" s="130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6" t="s">
        <v>111</v>
      </c>
      <c r="K8" s="137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1" t="s">
        <v>1</v>
      </c>
      <c r="C10" s="133"/>
      <c r="D10" s="36" t="s">
        <v>60</v>
      </c>
      <c r="E10" s="131" t="s">
        <v>61</v>
      </c>
      <c r="F10" s="133"/>
      <c r="G10" s="38" t="s">
        <v>62</v>
      </c>
      <c r="H10" s="41" t="s">
        <v>63</v>
      </c>
      <c r="I10" s="131" t="s">
        <v>64</v>
      </c>
      <c r="J10" s="133"/>
      <c r="K10" s="38" t="s">
        <v>65</v>
      </c>
    </row>
    <row r="11" spans="2:11" ht="20" customHeight="1">
      <c r="B11" s="36"/>
      <c r="C11" s="37"/>
      <c r="D11" s="147" t="s">
        <v>66</v>
      </c>
      <c r="E11" s="73"/>
      <c r="F11" s="44" t="s">
        <v>110</v>
      </c>
      <c r="G11" s="74" t="s">
        <v>124</v>
      </c>
      <c r="H11" s="74"/>
      <c r="I11" s="36"/>
      <c r="J11" s="74"/>
      <c r="K11" s="77"/>
    </row>
    <row r="12" spans="2:11" ht="20" customHeight="1">
      <c r="B12" s="36"/>
      <c r="C12" s="37"/>
      <c r="D12" s="148"/>
      <c r="E12" s="73"/>
      <c r="F12" s="44" t="s">
        <v>112</v>
      </c>
      <c r="G12" s="74">
        <v>282.60000000000002</v>
      </c>
      <c r="H12" s="74"/>
      <c r="I12" s="36"/>
      <c r="J12" s="41"/>
      <c r="K12" s="77"/>
    </row>
    <row r="13" spans="2:11" ht="20" customHeight="1">
      <c r="B13" s="36"/>
      <c r="C13" s="37"/>
      <c r="D13" s="148"/>
      <c r="E13" s="73"/>
      <c r="F13" s="44" t="s">
        <v>113</v>
      </c>
      <c r="G13" s="74">
        <v>48.9</v>
      </c>
      <c r="H13" s="74"/>
      <c r="I13" s="36"/>
      <c r="J13" s="41"/>
      <c r="K13" s="77"/>
    </row>
    <row r="14" spans="2:11" ht="20" customHeight="1">
      <c r="B14" s="36"/>
      <c r="C14" s="37"/>
      <c r="D14" s="148"/>
      <c r="E14" s="73"/>
      <c r="F14" s="44" t="s">
        <v>114</v>
      </c>
      <c r="G14" s="74">
        <v>116</v>
      </c>
      <c r="H14" s="74"/>
      <c r="I14" s="36"/>
      <c r="J14" s="41"/>
      <c r="K14" s="77"/>
    </row>
    <row r="15" spans="2:11" ht="20" customHeight="1">
      <c r="B15" s="36"/>
      <c r="C15" s="37"/>
      <c r="D15" s="148"/>
      <c r="E15" s="73"/>
      <c r="F15" s="44" t="s">
        <v>115</v>
      </c>
      <c r="G15" s="74">
        <f>384+48+48</f>
        <v>480</v>
      </c>
      <c r="H15" s="74"/>
      <c r="I15" s="36"/>
      <c r="J15" s="41"/>
      <c r="K15" s="77" t="s">
        <v>116</v>
      </c>
    </row>
    <row r="16" spans="2:11" ht="20" customHeight="1">
      <c r="B16" s="36"/>
      <c r="C16" s="37"/>
      <c r="D16" s="148"/>
      <c r="E16" s="73"/>
      <c r="F16" s="44" t="s">
        <v>117</v>
      </c>
      <c r="G16" s="74"/>
      <c r="H16" s="74"/>
      <c r="I16" s="36"/>
      <c r="J16" s="74"/>
      <c r="K16" s="77"/>
    </row>
    <row r="17" spans="1:11" ht="20" customHeight="1">
      <c r="B17" s="36"/>
      <c r="C17" s="37"/>
      <c r="D17" s="148"/>
      <c r="E17" s="73"/>
      <c r="F17" s="44" t="s">
        <v>118</v>
      </c>
      <c r="G17" s="74">
        <v>100</v>
      </c>
      <c r="H17" s="74"/>
      <c r="I17" s="36"/>
      <c r="J17" s="74"/>
      <c r="K17" s="77"/>
    </row>
    <row r="18" spans="1:11" ht="20" customHeight="1">
      <c r="B18" s="36"/>
      <c r="C18" s="37"/>
      <c r="D18" s="148"/>
      <c r="E18" s="73"/>
      <c r="F18" s="44" t="s">
        <v>120</v>
      </c>
      <c r="G18" s="74">
        <f>136.8+56</f>
        <v>192.8</v>
      </c>
      <c r="H18" s="74"/>
      <c r="I18" s="36"/>
      <c r="J18" s="74"/>
      <c r="K18" s="77" t="s">
        <v>121</v>
      </c>
    </row>
    <row r="19" spans="1:11" ht="20" customHeight="1">
      <c r="B19" s="36"/>
      <c r="C19" s="37"/>
      <c r="D19" s="148"/>
      <c r="E19" s="73"/>
      <c r="F19" s="44" t="s">
        <v>122</v>
      </c>
      <c r="G19" s="74">
        <f>23.78+42+38+16.8+5+3.5</f>
        <v>129.07999999999998</v>
      </c>
      <c r="H19" s="74"/>
      <c r="I19" s="36"/>
      <c r="J19" s="74"/>
      <c r="K19" s="77" t="s">
        <v>123</v>
      </c>
    </row>
    <row r="20" spans="1:11" ht="20" customHeight="1">
      <c r="B20" s="144"/>
      <c r="C20" s="145"/>
      <c r="D20" s="148"/>
      <c r="E20" s="37"/>
      <c r="F20" s="44" t="s">
        <v>119</v>
      </c>
      <c r="G20" s="43">
        <f>1194+796</f>
        <v>1990</v>
      </c>
      <c r="H20" s="43"/>
      <c r="I20" s="49"/>
      <c r="J20" s="43"/>
      <c r="K20" s="50"/>
    </row>
    <row r="21" spans="1:11" ht="20" customHeight="1">
      <c r="B21" s="131" t="s">
        <v>40</v>
      </c>
      <c r="C21" s="132"/>
      <c r="D21" s="132"/>
      <c r="E21" s="132"/>
      <c r="F21" s="133"/>
      <c r="G21" s="45">
        <f>SUM(G11:G20)</f>
        <v>3339.38</v>
      </c>
      <c r="H21" s="45">
        <f>SUM(H11:H20)</f>
        <v>0</v>
      </c>
      <c r="I21" s="134">
        <f>SUM(I11:J20)</f>
        <v>0</v>
      </c>
      <c r="J21" s="135"/>
      <c r="K21" s="51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2"/>
      <c r="K22" s="31"/>
    </row>
    <row r="23" spans="1:11" ht="20" customHeight="1">
      <c r="B23" s="146" t="s">
        <v>63</v>
      </c>
      <c r="C23" s="146"/>
      <c r="D23" s="146"/>
      <c r="E23" s="146"/>
      <c r="F23" s="146"/>
      <c r="G23" s="146" t="s">
        <v>68</v>
      </c>
      <c r="H23" s="146"/>
      <c r="I23" s="146"/>
      <c r="J23" s="146"/>
      <c r="K23" s="38" t="s">
        <v>69</v>
      </c>
    </row>
    <row r="24" spans="1:11" ht="20" customHeight="1">
      <c r="B24" s="143">
        <f>H21</f>
        <v>0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53">
        <f>SUM(B24:J24)</f>
        <v>0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70</v>
      </c>
      <c r="C26" s="31"/>
      <c r="D26" s="31"/>
      <c r="E26" s="31"/>
      <c r="F26" s="31" t="s">
        <v>47</v>
      </c>
      <c r="G26" s="31" t="s">
        <v>71</v>
      </c>
      <c r="H26" s="31"/>
      <c r="I26" s="31"/>
      <c r="J26" s="31" t="s">
        <v>49</v>
      </c>
      <c r="K26" s="31"/>
    </row>
    <row r="29" spans="1:11" ht="17">
      <c r="A29" s="117" t="s">
        <v>72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1" spans="1:11" ht="20" customHeight="1">
      <c r="B31" s="27"/>
      <c r="C31" s="28"/>
      <c r="D31" s="29" t="s">
        <v>51</v>
      </c>
      <c r="E31" s="29"/>
      <c r="F31" s="127" t="s">
        <v>104</v>
      </c>
      <c r="G31" s="127"/>
      <c r="H31" s="29" t="s">
        <v>52</v>
      </c>
      <c r="I31" s="28"/>
      <c r="J31" s="127" t="s">
        <v>106</v>
      </c>
      <c r="K31" s="128"/>
    </row>
    <row r="32" spans="1:11" ht="20" customHeight="1">
      <c r="B32" s="30"/>
      <c r="C32" s="31"/>
      <c r="D32" s="32" t="s">
        <v>54</v>
      </c>
      <c r="E32" s="32"/>
      <c r="F32" s="126" t="s">
        <v>105</v>
      </c>
      <c r="G32" s="126"/>
      <c r="H32" s="32" t="s">
        <v>56</v>
      </c>
      <c r="I32" s="31"/>
      <c r="J32" s="127" t="s">
        <v>106</v>
      </c>
      <c r="K32" s="128"/>
    </row>
    <row r="33" spans="2:11" ht="20" customHeight="1">
      <c r="B33" s="30"/>
      <c r="C33" s="31"/>
      <c r="D33" s="32" t="s">
        <v>57</v>
      </c>
      <c r="E33" s="32"/>
      <c r="F33" s="129"/>
      <c r="G33" s="126"/>
      <c r="H33" s="32" t="s">
        <v>58</v>
      </c>
      <c r="I33" s="31"/>
      <c r="J33" s="129"/>
      <c r="K33" s="130"/>
    </row>
    <row r="34" spans="2:11" ht="20" customHeight="1">
      <c r="B34" s="33"/>
      <c r="C34" s="34"/>
      <c r="D34" s="35"/>
      <c r="E34" s="35"/>
      <c r="F34" s="40"/>
      <c r="G34" s="40"/>
      <c r="H34" s="35" t="s">
        <v>59</v>
      </c>
      <c r="I34" s="34"/>
      <c r="J34" s="136"/>
      <c r="K34" s="137"/>
    </row>
    <row r="35" spans="2:11" ht="20" customHeight="1"/>
    <row r="36" spans="2:11" ht="20" customHeight="1">
      <c r="B36" s="138"/>
      <c r="C36" s="138"/>
      <c r="D36" s="39" t="s">
        <v>73</v>
      </c>
      <c r="E36" s="138" t="s">
        <v>74</v>
      </c>
      <c r="F36" s="138"/>
      <c r="G36" s="42" t="s">
        <v>75</v>
      </c>
      <c r="H36" s="42" t="s">
        <v>76</v>
      </c>
      <c r="I36" s="139" t="s">
        <v>40</v>
      </c>
      <c r="J36" s="139"/>
      <c r="K36" s="54" t="s">
        <v>65</v>
      </c>
    </row>
    <row r="37" spans="2:11" ht="20" customHeight="1">
      <c r="B37" s="76"/>
      <c r="C37" s="76"/>
      <c r="D37" s="39"/>
      <c r="E37" s="76"/>
      <c r="F37" s="76"/>
      <c r="G37" s="42"/>
      <c r="H37" s="42"/>
      <c r="I37" s="47"/>
      <c r="J37" s="48"/>
      <c r="K37" s="54"/>
    </row>
    <row r="38" spans="2:11" ht="20" customHeight="1">
      <c r="B38" s="76"/>
      <c r="C38" s="76"/>
      <c r="D38" s="39"/>
      <c r="E38" s="76"/>
      <c r="F38" s="76"/>
      <c r="G38" s="42"/>
      <c r="H38" s="42"/>
      <c r="I38" s="47"/>
      <c r="J38" s="48"/>
      <c r="K38" s="54"/>
    </row>
    <row r="39" spans="2:11" ht="20" customHeight="1">
      <c r="B39" s="138"/>
      <c r="C39" s="138"/>
      <c r="D39" s="39"/>
      <c r="E39" s="140"/>
      <c r="F39" s="138"/>
      <c r="G39" s="42"/>
      <c r="H39" s="42"/>
      <c r="I39" s="141"/>
      <c r="J39" s="142"/>
      <c r="K39" s="55"/>
    </row>
    <row r="40" spans="2:11" ht="20" customHeight="1">
      <c r="B40" s="131"/>
      <c r="C40" s="132"/>
      <c r="D40" s="132"/>
      <c r="E40" s="132"/>
      <c r="F40" s="133"/>
      <c r="G40" s="45"/>
      <c r="H40" s="45"/>
      <c r="I40" s="134"/>
      <c r="J40" s="135"/>
      <c r="K40" s="51"/>
    </row>
    <row r="41" spans="2:11" ht="20" customHeight="1">
      <c r="B41" s="31" t="s">
        <v>70</v>
      </c>
      <c r="C41" s="31"/>
      <c r="D41" s="31"/>
      <c r="E41" s="31"/>
      <c r="F41" s="31" t="s">
        <v>47</v>
      </c>
      <c r="G41" s="31" t="s">
        <v>71</v>
      </c>
      <c r="H41" s="31"/>
      <c r="I41" s="31"/>
      <c r="J41" s="31" t="s">
        <v>49</v>
      </c>
      <c r="K41" s="31"/>
    </row>
  </sheetData>
  <mergeCells count="35">
    <mergeCell ref="B40:F40"/>
    <mergeCell ref="I40:J40"/>
    <mergeCell ref="J34:K34"/>
    <mergeCell ref="B36:C36"/>
    <mergeCell ref="E36:F36"/>
    <mergeCell ref="I36:J36"/>
    <mergeCell ref="B39:C39"/>
    <mergeCell ref="E39:F39"/>
    <mergeCell ref="I39:J39"/>
    <mergeCell ref="F33:G33"/>
    <mergeCell ref="J33:K33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J8:K8"/>
    <mergeCell ref="B10:C10"/>
    <mergeCell ref="E10:F10"/>
    <mergeCell ref="I10:J10"/>
    <mergeCell ref="D11:D20"/>
    <mergeCell ref="B20:C20"/>
    <mergeCell ref="F7:G7"/>
    <mergeCell ref="J7:K7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9" t="s">
        <v>77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1</v>
      </c>
      <c r="C13" s="155"/>
      <c r="D13" s="9" t="s">
        <v>60</v>
      </c>
      <c r="E13" s="153" t="s">
        <v>61</v>
      </c>
      <c r="F13" s="155"/>
      <c r="G13" s="153" t="s">
        <v>80</v>
      </c>
      <c r="H13" s="155"/>
      <c r="I13" s="20" t="s">
        <v>65</v>
      </c>
    </row>
    <row r="14" spans="2:9" ht="21" customHeight="1">
      <c r="B14" s="149">
        <v>1</v>
      </c>
      <c r="C14" s="150"/>
      <c r="D14" s="156" t="s">
        <v>66</v>
      </c>
      <c r="E14" s="149" t="s">
        <v>81</v>
      </c>
      <c r="F14" s="150"/>
      <c r="G14" s="151"/>
      <c r="H14" s="152"/>
      <c r="I14" s="21" t="s">
        <v>82</v>
      </c>
    </row>
    <row r="15" spans="2:9" ht="21" customHeight="1">
      <c r="B15" s="149">
        <v>2</v>
      </c>
      <c r="C15" s="150"/>
      <c r="D15" s="157"/>
      <c r="E15" s="149" t="s">
        <v>83</v>
      </c>
      <c r="F15" s="150"/>
      <c r="G15" s="151"/>
      <c r="H15" s="152"/>
      <c r="I15" s="21" t="s">
        <v>82</v>
      </c>
    </row>
    <row r="16" spans="2:9" ht="21" customHeight="1">
      <c r="B16" s="149">
        <v>3</v>
      </c>
      <c r="C16" s="150"/>
      <c r="D16" s="157"/>
      <c r="E16" s="149" t="s">
        <v>84</v>
      </c>
      <c r="F16" s="150"/>
      <c r="G16" s="151"/>
      <c r="H16" s="152"/>
      <c r="I16" s="21" t="s">
        <v>85</v>
      </c>
    </row>
    <row r="17" spans="2:9" ht="21" customHeight="1">
      <c r="B17" s="149">
        <v>4</v>
      </c>
      <c r="C17" s="150"/>
      <c r="D17" s="157"/>
      <c r="E17" s="149" t="s">
        <v>67</v>
      </c>
      <c r="F17" s="150"/>
      <c r="G17" s="151"/>
      <c r="H17" s="152"/>
      <c r="I17" s="21" t="s">
        <v>82</v>
      </c>
    </row>
    <row r="18" spans="2:9" ht="21" customHeight="1">
      <c r="B18" s="149">
        <v>5</v>
      </c>
      <c r="C18" s="150"/>
      <c r="D18" s="11" t="s">
        <v>86</v>
      </c>
      <c r="E18" s="149" t="s">
        <v>87</v>
      </c>
      <c r="F18" s="150"/>
      <c r="G18" s="151"/>
      <c r="H18" s="152"/>
      <c r="I18" s="21"/>
    </row>
    <row r="19" spans="2:9" ht="21" customHeight="1">
      <c r="B19" s="149">
        <v>6</v>
      </c>
      <c r="C19" s="150"/>
      <c r="D19" s="156" t="s">
        <v>88</v>
      </c>
      <c r="E19" s="149" t="s">
        <v>87</v>
      </c>
      <c r="F19" s="150"/>
      <c r="G19" s="151"/>
      <c r="H19" s="152"/>
      <c r="I19" s="21"/>
    </row>
    <row r="20" spans="2:9" ht="21" customHeight="1">
      <c r="B20" s="149">
        <v>7</v>
      </c>
      <c r="C20" s="150"/>
      <c r="D20" s="157"/>
      <c r="E20" s="149" t="s">
        <v>67</v>
      </c>
      <c r="F20" s="150"/>
      <c r="G20" s="151"/>
      <c r="H20" s="152"/>
      <c r="I20" s="21"/>
    </row>
    <row r="21" spans="2:9" ht="21" customHeight="1">
      <c r="B21" s="149">
        <v>8</v>
      </c>
      <c r="C21" s="150"/>
      <c r="D21" s="158"/>
      <c r="E21" s="149" t="s">
        <v>89</v>
      </c>
      <c r="F21" s="150"/>
      <c r="G21" s="151"/>
      <c r="H21" s="152"/>
      <c r="I21" s="21"/>
    </row>
    <row r="22" spans="2:9" ht="32" customHeight="1">
      <c r="B22" s="149">
        <v>9</v>
      </c>
      <c r="C22" s="150"/>
      <c r="D22" s="12" t="s">
        <v>30</v>
      </c>
      <c r="E22" s="149" t="s">
        <v>90</v>
      </c>
      <c r="F22" s="150"/>
      <c r="G22" s="151"/>
      <c r="H22" s="152"/>
      <c r="I22" s="22"/>
    </row>
    <row r="23" spans="2:9" ht="21" customHeight="1">
      <c r="B23" s="149">
        <v>10</v>
      </c>
      <c r="C23" s="150"/>
      <c r="D23" s="12" t="s">
        <v>91</v>
      </c>
      <c r="E23" s="149" t="s">
        <v>92</v>
      </c>
      <c r="F23" s="150"/>
      <c r="G23" s="151"/>
      <c r="H23" s="152"/>
      <c r="I23" s="21"/>
    </row>
    <row r="24" spans="2:9" ht="21" customHeight="1">
      <c r="B24" s="149">
        <v>11</v>
      </c>
      <c r="C24" s="150"/>
      <c r="D24" s="12" t="s">
        <v>93</v>
      </c>
      <c r="E24" s="149" t="s">
        <v>94</v>
      </c>
      <c r="F24" s="150"/>
      <c r="G24" s="151"/>
      <c r="H24" s="152"/>
      <c r="I24" s="21"/>
    </row>
    <row r="25" spans="2:9" ht="21" customHeight="1">
      <c r="B25" s="149">
        <v>12</v>
      </c>
      <c r="C25" s="150"/>
      <c r="D25" s="12" t="s">
        <v>95</v>
      </c>
      <c r="E25" s="149" t="s">
        <v>96</v>
      </c>
      <c r="F25" s="150"/>
      <c r="G25" s="151"/>
      <c r="H25" s="152"/>
      <c r="I25" s="21"/>
    </row>
    <row r="26" spans="2:9" ht="21" customHeight="1">
      <c r="B26" s="149">
        <v>13</v>
      </c>
      <c r="C26" s="150"/>
      <c r="D26" s="10" t="s">
        <v>97</v>
      </c>
      <c r="E26" s="149" t="s">
        <v>98</v>
      </c>
      <c r="F26" s="150"/>
      <c r="G26" s="151"/>
      <c r="H26" s="152"/>
      <c r="I26" s="21"/>
    </row>
    <row r="27" spans="2:9" ht="21" customHeight="1">
      <c r="B27" s="149">
        <v>14</v>
      </c>
      <c r="C27" s="150"/>
      <c r="D27" s="156" t="s">
        <v>99</v>
      </c>
      <c r="E27" s="149" t="s">
        <v>100</v>
      </c>
      <c r="F27" s="150"/>
      <c r="G27" s="151"/>
      <c r="H27" s="152"/>
      <c r="I27" s="21" t="s">
        <v>101</v>
      </c>
    </row>
    <row r="28" spans="2:9" ht="21" customHeight="1">
      <c r="B28" s="149">
        <v>15</v>
      </c>
      <c r="C28" s="150"/>
      <c r="D28" s="157"/>
      <c r="E28" s="149"/>
      <c r="F28" s="150"/>
      <c r="G28" s="151"/>
      <c r="H28" s="152"/>
      <c r="I28" s="23"/>
    </row>
    <row r="29" spans="2:9" ht="21" customHeight="1">
      <c r="B29" s="149">
        <v>16</v>
      </c>
      <c r="C29" s="150"/>
      <c r="D29" s="157"/>
      <c r="E29" s="149"/>
      <c r="F29" s="150"/>
      <c r="G29" s="151"/>
      <c r="H29" s="152"/>
      <c r="I29" s="22"/>
    </row>
    <row r="30" spans="2:9" ht="21" customHeight="1">
      <c r="B30" s="149">
        <v>17</v>
      </c>
      <c r="C30" s="150"/>
      <c r="D30" s="157"/>
      <c r="E30" s="149"/>
      <c r="F30" s="150"/>
      <c r="G30" s="151"/>
      <c r="H30" s="152"/>
      <c r="I30" s="21"/>
    </row>
    <row r="31" spans="2:9" ht="21" customHeight="1">
      <c r="B31" s="149">
        <v>18</v>
      </c>
      <c r="C31" s="150"/>
      <c r="D31" s="158"/>
      <c r="E31" s="149"/>
      <c r="F31" s="150"/>
      <c r="G31" s="151"/>
      <c r="H31" s="152"/>
      <c r="I31" s="21"/>
    </row>
    <row r="32" spans="2:9" ht="29.25" customHeight="1">
      <c r="B32" s="153" t="s">
        <v>40</v>
      </c>
      <c r="C32" s="154"/>
      <c r="D32" s="154"/>
      <c r="E32" s="154"/>
      <c r="F32" s="155"/>
      <c r="G32" s="151">
        <f>SUM(G14:GH29)</f>
        <v>0</v>
      </c>
      <c r="H32" s="152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濮院差旅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2024-06-17T04:30:56Z</cp:lastPrinted>
  <dcterms:created xsi:type="dcterms:W3CDTF">2014-04-24T16:52:00Z</dcterms:created>
  <dcterms:modified xsi:type="dcterms:W3CDTF">2024-06-17T04:33:04Z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