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元中心培训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<sst xmlns="http://schemas.openxmlformats.org/spreadsheetml/2006/main" count="183" uniqueCount="87">
  <si>
    <t>客户名称</t>
  </si>
  <si>
    <t>快手三农</t>
  </si>
  <si>
    <t>业务联系人</t>
  </si>
  <si>
    <t>梁馨元</t>
  </si>
  <si>
    <t>联系方式</t>
  </si>
  <si>
    <t>项目名称</t>
  </si>
  <si>
    <t>采购联系人</t>
  </si>
  <si>
    <t>徐岩</t>
  </si>
  <si>
    <t>项目日期</t>
  </si>
  <si>
    <t>9月13日-14日</t>
  </si>
  <si>
    <t>接待人数</t>
  </si>
  <si>
    <t>目的地</t>
  </si>
  <si>
    <t>报价时间</t>
  </si>
  <si>
    <t>2024.9.5</t>
  </si>
  <si>
    <t>项目经理</t>
  </si>
  <si>
    <t>张兆洁</t>
  </si>
  <si>
    <t>邮箱地址</t>
  </si>
  <si>
    <t>zhangzhaojie@cct.cn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</si>
  <si>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</si>
  <si>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</si>
  <si>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</si>
  <si>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</si>
  <si>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</si>
  <si>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</si>
  <si>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</si>
  <si>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</si>
  <si>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</si>
  <si>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</si>
  <si>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</si>
  <si>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</si>
  <si>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按北京往返经济舱预估（含退改签费用） 据实结算</t>
  </si>
  <si>
    <t>高铁预估总采购金额</t>
  </si>
  <si>
    <t>商务舱（境外）</t>
  </si>
  <si>
    <t>按高铁往返二等座预估 据实结算</t>
  </si>
  <si>
    <t>单项小计:</t>
  </si>
  <si>
    <t>车辆等级</t>
  </si>
  <si>
    <t>地面交通</t>
  </si>
  <si>
    <t>包车
（活动期间接送，例如：往返会场及酒店等场景）</t>
  </si>
  <si>
    <t>53座大巴</t>
  </si>
  <si>
    <t>车次*天</t>
  </si>
  <si>
    <t>元</t>
  </si>
  <si>
    <t>13日当天用车 8小时，超时费80-100每小时（含超时费）</t>
  </si>
  <si>
    <t>房间类型</t>
  </si>
  <si>
    <t>酒店住宿</t>
  </si>
  <si>
    <t>酒店名称</t>
  </si>
  <si>
    <t>高级大床</t>
  </si>
  <si>
    <t>间</t>
  </si>
  <si>
    <t>晚</t>
  </si>
  <si>
    <t xml:space="preserve">13日北京上地智选假日酒店含双早 </t>
  </si>
  <si>
    <t>需求类型</t>
  </si>
  <si>
    <t>餐饮</t>
  </si>
  <si>
    <t>围桌午餐</t>
  </si>
  <si>
    <t>14日上地智选假日酒店自助午餐</t>
  </si>
  <si>
    <t>围桌晚餐</t>
  </si>
  <si>
    <t>13日培训当天社会餐厅晚餐</t>
  </si>
  <si>
    <t>酒水</t>
  </si>
  <si>
    <t>预估酒水，软饮费用</t>
  </si>
  <si>
    <t>其他</t>
  </si>
  <si>
    <t>13日下午茶歇，据实结算</t>
  </si>
  <si>
    <t>保险</t>
  </si>
  <si>
    <t>参会人员保险</t>
  </si>
  <si>
    <t>制作物料</t>
  </si>
  <si>
    <t>KT板</t>
  </si>
  <si>
    <t>物料</t>
  </si>
  <si>
    <t>m2</t>
  </si>
  <si>
    <t>手举牌  预估数量  据实结算</t>
  </si>
  <si>
    <t>车头牌</t>
  </si>
  <si>
    <t>A3塑封  预估数量  据实结算</t>
  </si>
  <si>
    <t>平面设计费</t>
  </si>
  <si>
    <t>pcs</t>
  </si>
  <si>
    <t>工作人员</t>
  </si>
  <si>
    <t>活动现场前期运营</t>
  </si>
  <si>
    <t>活动现场执行人员3名，2天共计6人次  
工作时长8小时、供应商自有人员</t>
  </si>
  <si>
    <t>活动现场执行人员</t>
  </si>
  <si>
    <t>人员补助</t>
  </si>
  <si>
    <t>餐补</t>
  </si>
  <si>
    <t>13日，14日每天3名执行人员，共计：6人次</t>
  </si>
  <si>
    <t>住宿补助</t>
  </si>
  <si>
    <t>3名工作人员1间房1晚  实报实销</t>
  </si>
  <si>
    <t>交通补助</t>
  </si>
  <si>
    <t>运营费用</t>
  </si>
  <si>
    <t>RSVP</t>
  </si>
  <si>
    <t>2名工作人员RSVP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</si>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</sst>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3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u/>
      <sz val="12"/>
      <color rgb="FF0000FF"/>
      <name val="微软雅黑"/>
      <charset val="134"/>
    </font>
    <font>
      <sz val="12"/>
      <color indexed="8"/>
      <name val="微软雅黑"/>
      <charset val="134"/>
    </font>
    <font>
      <sz val="12"/>
      <color rgb="FF0000FF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color indexed="1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17"/>
      <name val="微软雅黑"/>
      <charset val="134"/>
    </font>
    <font>
      <b/>
      <i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b/>
      <i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9" applyNumberFormat="0" applyAlignment="0" applyProtection="0">
      <alignment vertical="center"/>
    </xf>
    <xf numFmtId="0" fontId="27" fillId="10" borderId="30" applyNumberFormat="0" applyAlignment="0" applyProtection="0">
      <alignment vertical="center"/>
    </xf>
    <xf numFmtId="0" fontId="28" fillId="10" borderId="29" applyNumberFormat="0" applyAlignment="0" applyProtection="0">
      <alignment vertical="center"/>
    </xf>
    <xf numFmtId="0" fontId="29" fillId="11" borderId="31" applyNumberFormat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37" fillId="0" borderId="0"/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5" fillId="0" borderId="2" xfId="6" applyNumberFormat="1" applyFont="1" applyFill="1" applyBorder="1" applyAlignment="1" applyProtection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4" fillId="0" borderId="7" xfId="1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9" fontId="8" fillId="4" borderId="1" xfId="1" applyNumberFormat="1" applyFont="1" applyFill="1" applyBorder="1" applyAlignment="1">
      <alignment horizontal="right" vertical="center"/>
    </xf>
    <xf numFmtId="179" fontId="8" fillId="4" borderId="3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78" fontId="4" fillId="5" borderId="5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177" fontId="4" fillId="0" borderId="9" xfId="1" applyNumberFormat="1" applyFont="1" applyFill="1" applyBorder="1" applyAlignment="1">
      <alignment horizontal="center" vertical="center"/>
    </xf>
    <xf numFmtId="177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 wrapText="1"/>
    </xf>
    <xf numFmtId="178" fontId="11" fillId="0" borderId="5" xfId="1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8" fontId="11" fillId="0" borderId="2" xfId="1" applyNumberFormat="1" applyFont="1" applyFill="1" applyBorder="1" applyAlignment="1">
      <alignment horizontal="right" vertical="center"/>
    </xf>
    <xf numFmtId="0" fontId="2" fillId="0" borderId="5" xfId="5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4" fontId="2" fillId="0" borderId="1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 wrapText="1"/>
    </xf>
    <xf numFmtId="178" fontId="7" fillId="3" borderId="4" xfId="1" applyNumberFormat="1" applyFont="1" applyFill="1" applyBorder="1" applyAlignment="1">
      <alignment horizontal="center" vertical="center"/>
    </xf>
    <xf numFmtId="178" fontId="7" fillId="3" borderId="5" xfId="1" applyNumberFormat="1" applyFont="1" applyFill="1" applyBorder="1" applyAlignment="1">
      <alignment horizontal="center" vertical="center"/>
    </xf>
    <xf numFmtId="177" fontId="7" fillId="3" borderId="19" xfId="1" applyNumberFormat="1" applyFont="1" applyFill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vertical="center"/>
    </xf>
    <xf numFmtId="177" fontId="10" fillId="0" borderId="19" xfId="1" applyNumberFormat="1" applyFont="1" applyFill="1" applyBorder="1" applyAlignment="1">
      <alignment horizontal="center" vertical="center" wrapText="1"/>
    </xf>
    <xf numFmtId="179" fontId="8" fillId="4" borderId="4" xfId="1" applyNumberFormat="1" applyFont="1" applyFill="1" applyBorder="1" applyAlignment="1">
      <alignment horizontal="right" vertical="center"/>
    </xf>
    <xf numFmtId="178" fontId="8" fillId="4" borderId="2" xfId="49" applyNumberFormat="1" applyFont="1" applyFill="1" applyBorder="1" applyAlignment="1">
      <alignment horizontal="right" vertical="center"/>
    </xf>
    <xf numFmtId="177" fontId="15" fillId="4" borderId="19" xfId="1" applyNumberFormat="1" applyFont="1" applyFill="1" applyBorder="1" applyAlignment="1">
      <alignment horizontal="center" vertical="center" wrapText="1"/>
    </xf>
    <xf numFmtId="178" fontId="4" fillId="6" borderId="5" xfId="1" applyNumberFormat="1" applyFont="1" applyFill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7" fontId="2" fillId="0" borderId="5" xfId="1" applyNumberFormat="1" applyFont="1" applyFill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right" vertical="center"/>
    </xf>
    <xf numFmtId="58" fontId="2" fillId="0" borderId="21" xfId="1" applyNumberFormat="1" applyFont="1" applyFill="1" applyBorder="1" applyAlignment="1">
      <alignment horizontal="center" vertical="center" wrapText="1"/>
    </xf>
    <xf numFmtId="178" fontId="11" fillId="0" borderId="5" xfId="1" applyNumberFormat="1" applyFont="1" applyFill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177" fontId="12" fillId="0" borderId="19" xfId="1" applyNumberFormat="1" applyFont="1" applyFill="1" applyBorder="1" applyAlignment="1">
      <alignment horizontal="center" vertical="center" wrapText="1"/>
    </xf>
    <xf numFmtId="40" fontId="4" fillId="0" borderId="10" xfId="1" applyNumberFormat="1" applyFont="1" applyBorder="1" applyAlignment="1">
      <alignment horizontal="right" vertical="center"/>
    </xf>
    <xf numFmtId="178" fontId="4" fillId="0" borderId="16" xfId="1" applyNumberFormat="1" applyFont="1" applyBorder="1" applyAlignment="1">
      <alignment vertical="center"/>
    </xf>
    <xf numFmtId="177" fontId="2" fillId="0" borderId="19" xfId="1" applyNumberFormat="1" applyFont="1" applyFill="1" applyBorder="1" applyAlignment="1">
      <alignment horizontal="center" vertical="center" wrapText="1"/>
    </xf>
    <xf numFmtId="177" fontId="2" fillId="6" borderId="19" xfId="1" applyNumberFormat="1" applyFont="1" applyFill="1" applyBorder="1" applyAlignment="1">
      <alignment horizontal="center" vertical="center" wrapText="1"/>
    </xf>
    <xf numFmtId="177" fontId="12" fillId="6" borderId="19" xfId="1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178" fontId="6" fillId="2" borderId="5" xfId="49" applyNumberFormat="1" applyFont="1" applyFill="1" applyBorder="1" applyAlignment="1">
      <alignment horizontal="right" vertical="center"/>
    </xf>
    <xf numFmtId="179" fontId="16" fillId="2" borderId="19" xfId="49" applyNumberFormat="1" applyFont="1" applyFill="1" applyBorder="1" applyAlignment="1">
      <alignment horizontal="center" vertical="center" wrapText="1"/>
    </xf>
    <xf numFmtId="9" fontId="11" fillId="5" borderId="5" xfId="0" applyNumberFormat="1" applyFont="1" applyFill="1" applyBorder="1" applyAlignment="1">
      <alignment horizontal="center" vertical="center"/>
    </xf>
    <xf numFmtId="178" fontId="17" fillId="7" borderId="5" xfId="49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78" fontId="8" fillId="0" borderId="5" xfId="49" applyNumberFormat="1" applyFont="1" applyFill="1" applyBorder="1" applyAlignment="1">
      <alignment horizontal="right" vertical="center"/>
    </xf>
    <xf numFmtId="177" fontId="15" fillId="0" borderId="19" xfId="1" applyNumberFormat="1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/>
    </xf>
    <xf numFmtId="178" fontId="13" fillId="6" borderId="24" xfId="49" applyNumberFormat="1" applyFont="1" applyFill="1" applyBorder="1" applyAlignment="1">
      <alignment horizontal="right" vertical="center"/>
    </xf>
    <xf numFmtId="179" fontId="13" fillId="6" borderId="25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70" zoomScaleNormal="70" topLeftCell="A11" workbookViewId="0">
      <selection activeCell="K48" sqref="K48"/>
    </sheetView>
  </sheetViews>
  <sheetFormatPr defaultColWidth="12.9181818181818" defaultRowHeight="16.5"/>
  <cols>
    <col min="1" max="1" width="21.0363636363636" style="1" customWidth="1"/>
    <col min="2" max="2" width="24.2818181818182" style="1" customWidth="1"/>
    <col min="3" max="3" width="19.8545454545455" style="1" customWidth="1"/>
    <col min="4" max="4" width="11.5545454545455" style="1" customWidth="1"/>
    <col min="5" max="5" width="12.7636363636364" style="1" hidden="1" customWidth="1"/>
    <col min="6" max="6" width="12.3636363636364" style="1" customWidth="1"/>
    <col min="7" max="7" width="18.6909090909091" style="1" customWidth="1"/>
    <col min="8" max="8" width="13.6363636363636" style="1" customWidth="1"/>
    <col min="9" max="9" width="4.93636363636364" style="1" customWidth="1"/>
    <col min="10" max="10" width="24.6727272727273" style="1" customWidth="1"/>
    <col min="11" max="11" width="62.0727272727273" style="2" customWidth="1"/>
    <col min="12" max="16384" width="12.9181818181818" style="1"/>
  </cols>
  <sheetData>
    <row r="1" s="1" customFormat="1" ht="34" customHeight="1" spans="1:11">
      <c r="A1" s="3" t="s">
        <v>0</v>
      </c>
      <c r="B1" s="4" t="s">
        <v>1</v>
      </c>
      <c r="C1" s="5"/>
      <c r="D1" s="5"/>
      <c r="E1" s="5"/>
      <c r="F1" s="6"/>
      <c r="G1" s="7" t="s">
        <v>2</v>
      </c>
      <c r="H1" s="4" t="s">
        <v>3</v>
      </c>
      <c r="I1" s="6"/>
      <c r="J1" s="69" t="s">
        <v>4</v>
      </c>
      <c r="K1" s="70">
        <v>16710099773</v>
      </c>
    </row>
    <row r="2" s="1" customFormat="1" spans="1:11">
      <c r="A2" s="3" t="s">
        <v>5</v>
      </c>
      <c r="B2" s="4"/>
      <c r="C2" s="5"/>
      <c r="D2" s="5"/>
      <c r="E2" s="5"/>
      <c r="F2" s="6"/>
      <c r="G2" s="7" t="s">
        <v>6</v>
      </c>
      <c r="H2" s="4" t="s">
        <v>7</v>
      </c>
      <c r="I2" s="6"/>
      <c r="J2" s="69" t="s">
        <v>4</v>
      </c>
      <c r="K2" s="70">
        <v>13251589043</v>
      </c>
    </row>
    <row r="3" s="1" customFormat="1" spans="1:11">
      <c r="A3" s="3" t="s">
        <v>8</v>
      </c>
      <c r="B3" s="8" t="s">
        <v>9</v>
      </c>
      <c r="C3" s="9" t="s">
        <v>10</v>
      </c>
      <c r="D3" s="10">
        <v>35</v>
      </c>
      <c r="E3" s="11"/>
      <c r="F3" s="12"/>
      <c r="G3" s="13" t="s">
        <v>11</v>
      </c>
      <c r="H3" s="14"/>
      <c r="I3" s="71"/>
      <c r="J3" s="19" t="s">
        <v>12</v>
      </c>
      <c r="K3" s="72" t="s">
        <v>13</v>
      </c>
    </row>
    <row r="4" s="1" customFormat="1" spans="1:11">
      <c r="A4" s="3" t="s">
        <v>14</v>
      </c>
      <c r="B4" s="15" t="s">
        <v>15</v>
      </c>
      <c r="C4" s="9" t="s">
        <v>16</v>
      </c>
      <c r="D4" s="16" t="s">
        <v>17</v>
      </c>
      <c r="E4" s="17"/>
      <c r="F4" s="18"/>
      <c r="G4" s="19" t="s">
        <v>4</v>
      </c>
      <c r="H4" s="20"/>
      <c r="I4" s="73">
        <v>13811830485</v>
      </c>
      <c r="J4" s="74"/>
      <c r="K4" s="75"/>
    </row>
    <row r="5" s="1" customFormat="1" spans="1:11">
      <c r="A5" s="21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76"/>
    </row>
    <row r="6" s="1" customFormat="1" spans="1:11">
      <c r="A6" s="23" t="s">
        <v>19</v>
      </c>
      <c r="B6" s="24"/>
      <c r="C6" s="25" t="s">
        <v>20</v>
      </c>
      <c r="D6" s="26" t="s">
        <v>21</v>
      </c>
      <c r="E6" s="27"/>
      <c r="F6" s="26" t="s">
        <v>22</v>
      </c>
      <c r="G6" s="27"/>
      <c r="H6" s="28" t="s">
        <v>23</v>
      </c>
      <c r="I6" s="77"/>
      <c r="J6" s="78" t="s">
        <v>24</v>
      </c>
      <c r="K6" s="79" t="s">
        <v>25</v>
      </c>
    </row>
    <row r="7" s="1" customFormat="1" spans="1:11">
      <c r="A7" s="29" t="s">
        <v>26</v>
      </c>
      <c r="B7" s="30" t="s">
        <v>27</v>
      </c>
      <c r="C7" s="31" t="s">
        <v>28</v>
      </c>
      <c r="D7" s="32">
        <v>5</v>
      </c>
      <c r="E7" s="33"/>
      <c r="F7" s="34" t="s">
        <v>29</v>
      </c>
      <c r="G7" s="35"/>
      <c r="H7" s="36">
        <v>3000</v>
      </c>
      <c r="I7" s="80"/>
      <c r="J7" s="81">
        <f>D7*H7</f>
        <v>15000</v>
      </c>
      <c r="K7" s="82" t="s">
        <v>30</v>
      </c>
    </row>
    <row r="8" s="1" customFormat="1" spans="1:11">
      <c r="A8" s="37"/>
      <c r="B8" s="30" t="s">
        <v>31</v>
      </c>
      <c r="C8" s="31" t="s">
        <v>32</v>
      </c>
      <c r="D8" s="32">
        <v>30</v>
      </c>
      <c r="E8" s="33"/>
      <c r="F8" s="34" t="s">
        <v>29</v>
      </c>
      <c r="G8" s="35"/>
      <c r="H8" s="36">
        <v>600</v>
      </c>
      <c r="I8" s="80"/>
      <c r="J8" s="81">
        <f>D8*H8</f>
        <v>18000</v>
      </c>
      <c r="K8" s="82" t="s">
        <v>33</v>
      </c>
    </row>
    <row r="9" s="1" customFormat="1" spans="1:11">
      <c r="A9" s="38" t="s">
        <v>34</v>
      </c>
      <c r="B9" s="39"/>
      <c r="C9" s="39"/>
      <c r="D9" s="39"/>
      <c r="E9" s="39"/>
      <c r="F9" s="39"/>
      <c r="G9" s="39"/>
      <c r="H9" s="39"/>
      <c r="I9" s="83"/>
      <c r="J9" s="84">
        <f>SUM(J7:J8)</f>
        <v>33000</v>
      </c>
      <c r="K9" s="85"/>
    </row>
    <row r="10" s="1" customFormat="1" ht="30" customHeight="1" spans="1:11">
      <c r="A10" s="23" t="s">
        <v>19</v>
      </c>
      <c r="B10" s="24"/>
      <c r="C10" s="25" t="s">
        <v>35</v>
      </c>
      <c r="D10" s="26" t="s">
        <v>21</v>
      </c>
      <c r="E10" s="27"/>
      <c r="F10" s="26" t="s">
        <v>22</v>
      </c>
      <c r="G10" s="27"/>
      <c r="H10" s="26" t="s">
        <v>23</v>
      </c>
      <c r="I10" s="27"/>
      <c r="J10" s="78" t="s">
        <v>24</v>
      </c>
      <c r="K10" s="79" t="s">
        <v>25</v>
      </c>
    </row>
    <row r="11" s="1" customFormat="1" ht="77" customHeight="1" spans="1:11">
      <c r="A11" s="40" t="s">
        <v>36</v>
      </c>
      <c r="B11" s="41" t="s">
        <v>37</v>
      </c>
      <c r="C11" s="31" t="s">
        <v>38</v>
      </c>
      <c r="D11" s="42">
        <v>2</v>
      </c>
      <c r="E11" s="42"/>
      <c r="F11" s="43" t="s">
        <v>39</v>
      </c>
      <c r="G11" s="43"/>
      <c r="H11" s="44">
        <v>3500</v>
      </c>
      <c r="I11" s="86" t="s">
        <v>40</v>
      </c>
      <c r="J11" s="87">
        <f>D11*H11</f>
        <v>7000</v>
      </c>
      <c r="K11" s="88" t="s">
        <v>41</v>
      </c>
    </row>
    <row r="12" s="1" customFormat="1" spans="1:11">
      <c r="A12" s="38" t="s">
        <v>34</v>
      </c>
      <c r="B12" s="39"/>
      <c r="C12" s="39"/>
      <c r="D12" s="39"/>
      <c r="E12" s="39"/>
      <c r="F12" s="39"/>
      <c r="G12" s="39"/>
      <c r="H12" s="39"/>
      <c r="I12" s="83"/>
      <c r="J12" s="84">
        <f>SUM(J11:J11)</f>
        <v>7000</v>
      </c>
      <c r="K12" s="85"/>
    </row>
    <row r="13" s="1" customFormat="1" spans="1:11">
      <c r="A13" s="23" t="s">
        <v>19</v>
      </c>
      <c r="B13" s="24"/>
      <c r="C13" s="25" t="s">
        <v>42</v>
      </c>
      <c r="D13" s="26" t="s">
        <v>21</v>
      </c>
      <c r="E13" s="27"/>
      <c r="F13" s="26" t="s">
        <v>22</v>
      </c>
      <c r="G13" s="27"/>
      <c r="H13" s="26" t="s">
        <v>23</v>
      </c>
      <c r="I13" s="27"/>
      <c r="J13" s="78" t="s">
        <v>24</v>
      </c>
      <c r="K13" s="79" t="s">
        <v>25</v>
      </c>
    </row>
    <row r="14" s="1" customFormat="1" spans="1:11">
      <c r="A14" s="45" t="s">
        <v>43</v>
      </c>
      <c r="B14" s="46" t="s">
        <v>44</v>
      </c>
      <c r="C14" s="47" t="s">
        <v>45</v>
      </c>
      <c r="D14" s="48">
        <v>18</v>
      </c>
      <c r="E14" s="47" t="s">
        <v>46</v>
      </c>
      <c r="F14" s="48">
        <v>1</v>
      </c>
      <c r="G14" s="47" t="s">
        <v>47</v>
      </c>
      <c r="H14" s="49">
        <v>550</v>
      </c>
      <c r="I14" s="89" t="s">
        <v>40</v>
      </c>
      <c r="J14" s="81">
        <f>D14*F14*H14</f>
        <v>9900</v>
      </c>
      <c r="K14" s="90" t="s">
        <v>48</v>
      </c>
    </row>
    <row r="15" s="1" customFormat="1" spans="1:11">
      <c r="A15" s="38" t="s">
        <v>34</v>
      </c>
      <c r="B15" s="39"/>
      <c r="C15" s="39"/>
      <c r="D15" s="39"/>
      <c r="E15" s="39"/>
      <c r="F15" s="39"/>
      <c r="G15" s="39"/>
      <c r="H15" s="39"/>
      <c r="I15" s="83"/>
      <c r="J15" s="84">
        <f>SUM(J14:J14)</f>
        <v>9900</v>
      </c>
      <c r="K15" s="85"/>
    </row>
    <row r="16" s="1" customFormat="1" spans="1:11">
      <c r="A16" s="23" t="s">
        <v>19</v>
      </c>
      <c r="B16" s="24"/>
      <c r="C16" s="25" t="s">
        <v>49</v>
      </c>
      <c r="D16" s="26" t="s">
        <v>21</v>
      </c>
      <c r="E16" s="27"/>
      <c r="F16" s="26" t="s">
        <v>22</v>
      </c>
      <c r="G16" s="27"/>
      <c r="H16" s="26" t="s">
        <v>23</v>
      </c>
      <c r="I16" s="27"/>
      <c r="J16" s="78" t="s">
        <v>24</v>
      </c>
      <c r="K16" s="79" t="s">
        <v>25</v>
      </c>
    </row>
    <row r="17" s="1" customFormat="1" spans="1:11">
      <c r="A17" s="50" t="s">
        <v>50</v>
      </c>
      <c r="B17" s="43" t="s">
        <v>44</v>
      </c>
      <c r="C17" s="43" t="s">
        <v>51</v>
      </c>
      <c r="D17" s="43">
        <v>35</v>
      </c>
      <c r="E17" s="43"/>
      <c r="F17" s="43" t="s">
        <v>29</v>
      </c>
      <c r="G17" s="43"/>
      <c r="H17" s="51">
        <v>98</v>
      </c>
      <c r="I17" s="91" t="s">
        <v>40</v>
      </c>
      <c r="J17" s="81">
        <f>D17*H17</f>
        <v>3430</v>
      </c>
      <c r="K17" s="88" t="s">
        <v>52</v>
      </c>
    </row>
    <row r="18" s="1" customFormat="1" spans="1:11">
      <c r="A18" s="52"/>
      <c r="B18" s="43" t="s">
        <v>44</v>
      </c>
      <c r="C18" s="43" t="s">
        <v>53</v>
      </c>
      <c r="D18" s="43">
        <v>35</v>
      </c>
      <c r="E18" s="43"/>
      <c r="F18" s="43" t="s">
        <v>29</v>
      </c>
      <c r="G18" s="43"/>
      <c r="H18" s="51">
        <v>600</v>
      </c>
      <c r="I18" s="91" t="s">
        <v>40</v>
      </c>
      <c r="J18" s="81">
        <f>D18*H18</f>
        <v>21000</v>
      </c>
      <c r="K18" s="88" t="s">
        <v>54</v>
      </c>
    </row>
    <row r="19" s="1" customFormat="1" spans="1:11">
      <c r="A19" s="52"/>
      <c r="B19" s="43" t="s">
        <v>44</v>
      </c>
      <c r="C19" s="43" t="s">
        <v>55</v>
      </c>
      <c r="D19" s="43">
        <v>1</v>
      </c>
      <c r="E19" s="43"/>
      <c r="F19" s="43" t="s">
        <v>29</v>
      </c>
      <c r="G19" s="43"/>
      <c r="H19" s="51">
        <v>1000</v>
      </c>
      <c r="I19" s="91" t="s">
        <v>40</v>
      </c>
      <c r="J19" s="81">
        <f>D19*H19</f>
        <v>1000</v>
      </c>
      <c r="K19" s="88" t="s">
        <v>56</v>
      </c>
    </row>
    <row r="20" s="1" customFormat="1" spans="1:11">
      <c r="A20" s="53"/>
      <c r="B20" s="43" t="s">
        <v>44</v>
      </c>
      <c r="C20" s="43" t="s">
        <v>57</v>
      </c>
      <c r="D20" s="43">
        <v>35</v>
      </c>
      <c r="E20" s="43"/>
      <c r="F20" s="43" t="s">
        <v>29</v>
      </c>
      <c r="G20" s="43"/>
      <c r="H20" s="51">
        <v>88</v>
      </c>
      <c r="I20" s="91" t="s">
        <v>40</v>
      </c>
      <c r="J20" s="81">
        <f>D20*H20</f>
        <v>3080</v>
      </c>
      <c r="K20" s="88" t="s">
        <v>58</v>
      </c>
    </row>
    <row r="21" s="1" customFormat="1" spans="1:11">
      <c r="A21" s="38" t="s">
        <v>34</v>
      </c>
      <c r="B21" s="39"/>
      <c r="C21" s="39"/>
      <c r="D21" s="39"/>
      <c r="E21" s="39"/>
      <c r="F21" s="39"/>
      <c r="G21" s="39"/>
      <c r="H21" s="39"/>
      <c r="I21" s="83"/>
      <c r="J21" s="84">
        <f>SUM(J17:J20)</f>
        <v>28510</v>
      </c>
      <c r="K21" s="85"/>
    </row>
    <row r="22" s="1" customFormat="1" spans="1:11">
      <c r="A22" s="23" t="s">
        <v>19</v>
      </c>
      <c r="B22" s="24"/>
      <c r="C22" s="25" t="s">
        <v>49</v>
      </c>
      <c r="D22" s="26" t="s">
        <v>21</v>
      </c>
      <c r="E22" s="27"/>
      <c r="F22" s="26" t="s">
        <v>22</v>
      </c>
      <c r="G22" s="27"/>
      <c r="H22" s="26" t="s">
        <v>23</v>
      </c>
      <c r="I22" s="27"/>
      <c r="J22" s="78" t="s">
        <v>24</v>
      </c>
      <c r="K22" s="79" t="s">
        <v>25</v>
      </c>
    </row>
    <row r="23" s="1" customFormat="1" spans="1:11">
      <c r="A23" s="54" t="s">
        <v>59</v>
      </c>
      <c r="B23" s="43" t="s">
        <v>60</v>
      </c>
      <c r="C23" s="31" t="s">
        <v>59</v>
      </c>
      <c r="D23" s="32">
        <v>35</v>
      </c>
      <c r="E23" s="33"/>
      <c r="F23" s="32" t="s">
        <v>29</v>
      </c>
      <c r="G23" s="33"/>
      <c r="H23" s="55">
        <v>60</v>
      </c>
      <c r="I23" s="91" t="s">
        <v>40</v>
      </c>
      <c r="J23" s="92">
        <f>D23*H23</f>
        <v>2100</v>
      </c>
      <c r="K23" s="93"/>
    </row>
    <row r="24" s="1" customFormat="1" spans="1:11">
      <c r="A24" s="38" t="s">
        <v>34</v>
      </c>
      <c r="B24" s="39"/>
      <c r="C24" s="39"/>
      <c r="D24" s="39"/>
      <c r="E24" s="39"/>
      <c r="F24" s="39"/>
      <c r="G24" s="39"/>
      <c r="H24" s="39"/>
      <c r="I24" s="83"/>
      <c r="J24" s="84">
        <f>SUM(J23:J23)</f>
        <v>2100</v>
      </c>
      <c r="K24" s="85"/>
    </row>
    <row r="25" s="1" customFormat="1" spans="1:11">
      <c r="A25" s="23" t="s">
        <v>19</v>
      </c>
      <c r="B25" s="24"/>
      <c r="C25" s="25" t="s">
        <v>49</v>
      </c>
      <c r="D25" s="26" t="s">
        <v>21</v>
      </c>
      <c r="E25" s="27"/>
      <c r="F25" s="26" t="s">
        <v>22</v>
      </c>
      <c r="G25" s="27"/>
      <c r="H25" s="26" t="s">
        <v>23</v>
      </c>
      <c r="I25" s="27"/>
      <c r="J25" s="78" t="s">
        <v>24</v>
      </c>
      <c r="K25" s="79" t="s">
        <v>25</v>
      </c>
    </row>
    <row r="26" s="1" customFormat="1" spans="1:11">
      <c r="A26" s="29" t="s">
        <v>61</v>
      </c>
      <c r="B26" s="56" t="s">
        <v>62</v>
      </c>
      <c r="C26" s="57" t="s">
        <v>63</v>
      </c>
      <c r="D26" s="32">
        <v>10</v>
      </c>
      <c r="E26" s="33"/>
      <c r="F26" s="34" t="s">
        <v>64</v>
      </c>
      <c r="G26" s="35"/>
      <c r="H26" s="44">
        <v>65</v>
      </c>
      <c r="I26" s="94" t="s">
        <v>40</v>
      </c>
      <c r="J26" s="95">
        <f>D26*H26</f>
        <v>650</v>
      </c>
      <c r="K26" s="96" t="s">
        <v>65</v>
      </c>
    </row>
    <row r="27" s="1" customFormat="1" ht="19.95" customHeight="1" spans="1:11">
      <c r="A27" s="37"/>
      <c r="B27" s="56" t="s">
        <v>66</v>
      </c>
      <c r="C27" s="57" t="s">
        <v>63</v>
      </c>
      <c r="D27" s="32">
        <v>1</v>
      </c>
      <c r="E27" s="33"/>
      <c r="F27" s="34" t="s">
        <v>64</v>
      </c>
      <c r="G27" s="35"/>
      <c r="H27" s="44">
        <v>30</v>
      </c>
      <c r="I27" s="94" t="s">
        <v>40</v>
      </c>
      <c r="J27" s="95">
        <f>D27*H27</f>
        <v>30</v>
      </c>
      <c r="K27" s="97" t="s">
        <v>67</v>
      </c>
    </row>
    <row r="28" s="1" customFormat="1" spans="1:11">
      <c r="A28" s="37"/>
      <c r="B28" s="56" t="s">
        <v>68</v>
      </c>
      <c r="C28" s="57" t="s">
        <v>63</v>
      </c>
      <c r="D28" s="32">
        <v>1</v>
      </c>
      <c r="E28" s="33"/>
      <c r="F28" s="34" t="s">
        <v>69</v>
      </c>
      <c r="G28" s="35"/>
      <c r="H28" s="44">
        <v>1000</v>
      </c>
      <c r="I28" s="94" t="s">
        <v>40</v>
      </c>
      <c r="J28" s="95">
        <f>D28*H28</f>
        <v>1000</v>
      </c>
      <c r="K28" s="98"/>
    </row>
    <row r="29" s="1" customFormat="1" spans="1:11">
      <c r="A29" s="38" t="s">
        <v>34</v>
      </c>
      <c r="B29" s="39"/>
      <c r="C29" s="39"/>
      <c r="D29" s="39"/>
      <c r="E29" s="39"/>
      <c r="F29" s="39"/>
      <c r="G29" s="39"/>
      <c r="H29" s="39"/>
      <c r="I29" s="83"/>
      <c r="J29" s="84">
        <f>SUM(J26:J28)</f>
        <v>1680</v>
      </c>
      <c r="K29" s="85"/>
    </row>
    <row r="30" s="1" customFormat="1" spans="1:11">
      <c r="A30" s="23" t="s">
        <v>19</v>
      </c>
      <c r="B30" s="24"/>
      <c r="C30" s="25" t="s">
        <v>49</v>
      </c>
      <c r="D30" s="26" t="s">
        <v>21</v>
      </c>
      <c r="E30" s="27"/>
      <c r="F30" s="26" t="s">
        <v>22</v>
      </c>
      <c r="G30" s="27"/>
      <c r="H30" s="26" t="s">
        <v>23</v>
      </c>
      <c r="I30" s="27"/>
      <c r="J30" s="78" t="s">
        <v>24</v>
      </c>
      <c r="K30" s="79" t="s">
        <v>25</v>
      </c>
    </row>
    <row r="31" s="1" customFormat="1" spans="1:11">
      <c r="A31" s="58" t="s">
        <v>70</v>
      </c>
      <c r="B31" s="43" t="s">
        <v>71</v>
      </c>
      <c r="C31" s="57" t="s">
        <v>70</v>
      </c>
      <c r="D31" s="32">
        <v>1</v>
      </c>
      <c r="E31" s="33"/>
      <c r="F31" s="32" t="s">
        <v>29</v>
      </c>
      <c r="G31" s="33"/>
      <c r="H31" s="59">
        <v>1000</v>
      </c>
      <c r="I31" s="89" t="s">
        <v>40</v>
      </c>
      <c r="J31" s="87">
        <f>H31*D31</f>
        <v>1000</v>
      </c>
      <c r="K31" s="88" t="s">
        <v>72</v>
      </c>
    </row>
    <row r="32" s="1" customFormat="1" spans="1:11">
      <c r="A32" s="60"/>
      <c r="B32" s="43" t="s">
        <v>73</v>
      </c>
      <c r="C32" s="57" t="s">
        <v>70</v>
      </c>
      <c r="D32" s="32">
        <v>6</v>
      </c>
      <c r="E32" s="33"/>
      <c r="F32" s="32" t="s">
        <v>29</v>
      </c>
      <c r="G32" s="33"/>
      <c r="H32" s="59">
        <v>800</v>
      </c>
      <c r="I32" s="89" t="s">
        <v>40</v>
      </c>
      <c r="J32" s="87">
        <f>H32*D32</f>
        <v>4800</v>
      </c>
      <c r="K32" s="88"/>
    </row>
    <row r="33" s="1" customFormat="1" spans="1:11">
      <c r="A33" s="45" t="s">
        <v>74</v>
      </c>
      <c r="B33" s="43" t="s">
        <v>75</v>
      </c>
      <c r="C33" s="57" t="s">
        <v>57</v>
      </c>
      <c r="D33" s="32">
        <v>6</v>
      </c>
      <c r="E33" s="33"/>
      <c r="F33" s="32" t="s">
        <v>29</v>
      </c>
      <c r="G33" s="33"/>
      <c r="H33" s="59">
        <v>100</v>
      </c>
      <c r="I33" s="89" t="s">
        <v>40</v>
      </c>
      <c r="J33" s="87">
        <f>H33*D33</f>
        <v>600</v>
      </c>
      <c r="K33" s="99" t="s">
        <v>76</v>
      </c>
    </row>
    <row r="34" s="1" customFormat="1" spans="1:11">
      <c r="A34" s="45"/>
      <c r="B34" s="43" t="s">
        <v>77</v>
      </c>
      <c r="C34" s="57" t="s">
        <v>57</v>
      </c>
      <c r="D34" s="32">
        <v>1</v>
      </c>
      <c r="E34" s="33"/>
      <c r="F34" s="32" t="s">
        <v>29</v>
      </c>
      <c r="G34" s="33"/>
      <c r="H34" s="59">
        <v>600</v>
      </c>
      <c r="I34" s="89" t="s">
        <v>40</v>
      </c>
      <c r="J34" s="87">
        <f>H34*D34</f>
        <v>600</v>
      </c>
      <c r="K34" s="99" t="s">
        <v>78</v>
      </c>
    </row>
    <row r="35" s="1" customFormat="1" spans="1:11">
      <c r="A35" s="45"/>
      <c r="B35" s="43" t="s">
        <v>79</v>
      </c>
      <c r="C35" s="57" t="s">
        <v>57</v>
      </c>
      <c r="D35" s="32">
        <v>6</v>
      </c>
      <c r="E35" s="33"/>
      <c r="F35" s="32" t="s">
        <v>29</v>
      </c>
      <c r="G35" s="33"/>
      <c r="H35" s="59">
        <v>100</v>
      </c>
      <c r="I35" s="89" t="s">
        <v>40</v>
      </c>
      <c r="J35" s="87">
        <f>H35*D35</f>
        <v>600</v>
      </c>
      <c r="K35" s="99" t="s">
        <v>76</v>
      </c>
    </row>
    <row r="36" s="1" customFormat="1" spans="1:11">
      <c r="A36" s="38" t="s">
        <v>34</v>
      </c>
      <c r="B36" s="39"/>
      <c r="C36" s="39"/>
      <c r="D36" s="39"/>
      <c r="E36" s="39"/>
      <c r="F36" s="39"/>
      <c r="G36" s="39"/>
      <c r="H36" s="39"/>
      <c r="I36" s="83"/>
      <c r="J36" s="84">
        <f>SUM(J31:J35)</f>
        <v>7600</v>
      </c>
      <c r="K36" s="85"/>
    </row>
    <row r="37" s="1" customFormat="1" spans="1:11">
      <c r="A37" s="23" t="s">
        <v>19</v>
      </c>
      <c r="B37" s="24"/>
      <c r="C37" s="25" t="s">
        <v>49</v>
      </c>
      <c r="D37" s="26" t="s">
        <v>21</v>
      </c>
      <c r="E37" s="27"/>
      <c r="F37" s="26" t="s">
        <v>22</v>
      </c>
      <c r="G37" s="27"/>
      <c r="H37" s="26" t="s">
        <v>23</v>
      </c>
      <c r="I37" s="27"/>
      <c r="J37" s="78" t="s">
        <v>24</v>
      </c>
      <c r="K37" s="79" t="s">
        <v>25</v>
      </c>
    </row>
    <row r="38" s="1" customFormat="1" spans="1:11">
      <c r="A38" s="61" t="s">
        <v>80</v>
      </c>
      <c r="B38" s="43" t="s">
        <v>81</v>
      </c>
      <c r="C38" s="57" t="s">
        <v>57</v>
      </c>
      <c r="D38" s="43">
        <v>2</v>
      </c>
      <c r="E38" s="43"/>
      <c r="F38" s="43" t="s">
        <v>29</v>
      </c>
      <c r="G38" s="43"/>
      <c r="H38" s="59">
        <v>2000</v>
      </c>
      <c r="I38" s="89"/>
      <c r="J38" s="87">
        <f>D38*H38</f>
        <v>4000</v>
      </c>
      <c r="K38" s="99" t="s">
        <v>82</v>
      </c>
    </row>
    <row r="39" s="1" customFormat="1" spans="1:11">
      <c r="A39" s="38" t="s">
        <v>34</v>
      </c>
      <c r="B39" s="39"/>
      <c r="C39" s="39"/>
      <c r="D39" s="39"/>
      <c r="E39" s="39"/>
      <c r="F39" s="39"/>
      <c r="G39" s="39"/>
      <c r="H39" s="39"/>
      <c r="I39" s="83"/>
      <c r="J39" s="84">
        <f>SUM(J38)</f>
        <v>4000</v>
      </c>
      <c r="K39" s="85"/>
    </row>
    <row r="40" s="1" customFormat="1" spans="1:11">
      <c r="A40" s="62" t="s">
        <v>83</v>
      </c>
      <c r="B40" s="63"/>
      <c r="C40" s="63"/>
      <c r="D40" s="63"/>
      <c r="E40" s="63"/>
      <c r="F40" s="63"/>
      <c r="G40" s="63"/>
      <c r="H40" s="63"/>
      <c r="I40" s="100"/>
      <c r="J40" s="101">
        <f>J9+J12+J15+J21+J24+J29+J36+J39</f>
        <v>93790</v>
      </c>
      <c r="K40" s="102"/>
    </row>
    <row r="41" s="1" customFormat="1" ht="16.95" customHeight="1" spans="1:11">
      <c r="A41" s="64" t="s">
        <v>84</v>
      </c>
      <c r="B41" s="64"/>
      <c r="C41" s="64"/>
      <c r="D41" s="64"/>
      <c r="E41" s="64"/>
      <c r="F41" s="64"/>
      <c r="G41" s="64"/>
      <c r="H41" s="64"/>
      <c r="I41" s="103">
        <v>0.06</v>
      </c>
      <c r="J41" s="104">
        <f>J40*I41</f>
        <v>5627.4</v>
      </c>
      <c r="K41" s="105"/>
    </row>
    <row r="42" s="1" customFormat="1" spans="1:11">
      <c r="A42" s="65" t="s">
        <v>85</v>
      </c>
      <c r="B42" s="66"/>
      <c r="C42" s="66"/>
      <c r="D42" s="66"/>
      <c r="E42" s="66"/>
      <c r="F42" s="66"/>
      <c r="G42" s="66"/>
      <c r="H42" s="66"/>
      <c r="I42" s="106"/>
      <c r="J42" s="107">
        <f>(J40+J41)*6%</f>
        <v>5965.044</v>
      </c>
      <c r="K42" s="108"/>
    </row>
    <row r="43" s="1" customFormat="1" ht="17.25" spans="1:11">
      <c r="A43" s="67" t="s">
        <v>86</v>
      </c>
      <c r="B43" s="68"/>
      <c r="C43" s="68"/>
      <c r="D43" s="68"/>
      <c r="E43" s="68"/>
      <c r="F43" s="68"/>
      <c r="G43" s="68"/>
      <c r="H43" s="68"/>
      <c r="I43" s="109"/>
      <c r="J43" s="110">
        <f>SUM(J40:J42)</f>
        <v>105382.444</v>
      </c>
      <c r="K43" s="111"/>
    </row>
  </sheetData>
  <mergeCells count="9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A12:I12"/>
    <mergeCell ref="A13:B13"/>
    <mergeCell ref="D13:E13"/>
    <mergeCell ref="F13:G13"/>
    <mergeCell ref="H13:I13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D19:E19"/>
    <mergeCell ref="F19:G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A24:I24"/>
    <mergeCell ref="A25:B25"/>
    <mergeCell ref="D25:E25"/>
    <mergeCell ref="F25:G25"/>
    <mergeCell ref="H25:I25"/>
    <mergeCell ref="D26:E26"/>
    <mergeCell ref="F26:G26"/>
    <mergeCell ref="D27:E27"/>
    <mergeCell ref="F27:G27"/>
    <mergeCell ref="D28:E28"/>
    <mergeCell ref="F28:G28"/>
    <mergeCell ref="A29:I29"/>
    <mergeCell ref="A30:B30"/>
    <mergeCell ref="D30:E30"/>
    <mergeCell ref="F30:G30"/>
    <mergeCell ref="H30:I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A36:I36"/>
    <mergeCell ref="A37:B37"/>
    <mergeCell ref="D37:E37"/>
    <mergeCell ref="F37:G37"/>
    <mergeCell ref="H37:I37"/>
    <mergeCell ref="F38:G38"/>
    <mergeCell ref="A39:I39"/>
    <mergeCell ref="A40:I40"/>
    <mergeCell ref="A41:H41"/>
    <mergeCell ref="A42:I42"/>
    <mergeCell ref="A43:I43"/>
    <mergeCell ref="A7:A8"/>
    <mergeCell ref="A17:A20"/>
    <mergeCell ref="A26:A28"/>
    <mergeCell ref="A31:A32"/>
    <mergeCell ref="A33:A35"/>
    <mergeCell ref="K31:K32"/>
  </mergeCells>
  <dataValidations count="7">
    <dataValidation type="list" allowBlank="1" showInputMessage="1" showErrorMessage="1" sqref="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23">
      <formula1>"签证服务费,旅游签证,商务签证,保险,其他"</formula1>
    </dataValidation>
    <dataValidation type="list" allowBlank="1" showInputMessage="1" showErrorMessage="1" sqref="C38 C31:C35">
      <formula1>"工作人员,餐费,住宿,交通,通信费,导游超时费,其他"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7:C20">
      <formula1>"酒店早餐,自助午餐,围桌午餐,自助晚餐,围桌晚餐,鸡尾酒会,酒水,特色餐,其他"</formula1>
    </dataValidation>
    <dataValidation type="list" allowBlank="1" showInputMessage="1" showErrorMessage="1" sqref="C26:C28">
      <formula1>"工作人员,餐费,住宿,交通,通信费,导游超时费,其他,物料"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元中心培训报价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岚岚</cp:lastModifiedBy>
  <dcterms:created xsi:type="dcterms:W3CDTF">2023-05-12T11:15:00Z</dcterms:created>
  <dcterms:modified xsi:type="dcterms:W3CDTF">2024-09-06T02:09:29Z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80B1CD97051F4FBC855FED9CB5FF1E59_12</vt:lpwstr>
  </property>
</Properties>
</file>