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 filterPrivacy="1"/>
  <mc:AlternateContent xmlns:mc="http://schemas.openxmlformats.org/markup-compatibility/2006">
    <mc:Choice Requires="x15">
      <x15ac:absPath xmlns:x15ac="http://schemas.microsoft.com/office/spreadsheetml/2010/11/ac" url="/Users/guoyanlei/Desktop/东软集团-宜昌/"/>
    </mc:Choice>
  </mc:AlternateContent>
  <bookViews>
    <workbookView xWindow="0" yWindow="460" windowWidth="28800" windowHeight="16500"/>
  </bookViews>
  <sheets>
    <sheet name="报价" sheetId="12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9" i="12" l="1"/>
  <c r="I21" i="12"/>
  <c r="I22" i="12"/>
  <c r="I12" i="12"/>
  <c r="I13" i="12"/>
  <c r="I7" i="12"/>
  <c r="I8" i="12"/>
  <c r="I9" i="12"/>
  <c r="I10" i="12"/>
  <c r="I11" i="12"/>
  <c r="I15" i="12"/>
  <c r="I14" i="12"/>
  <c r="I16" i="12"/>
  <c r="I17" i="12"/>
  <c r="I18" i="12"/>
  <c r="I20" i="12"/>
  <c r="I23" i="12"/>
  <c r="I24" i="12"/>
  <c r="I25" i="12"/>
</calcChain>
</file>

<file path=xl/sharedStrings.xml><?xml version="1.0" encoding="utf-8"?>
<sst xmlns="http://schemas.openxmlformats.org/spreadsheetml/2006/main" count="77" uniqueCount="65">
  <si>
    <t>报价项目</t>
    <phoneticPr fontId="2" type="noConversion"/>
  </si>
  <si>
    <t>数量</t>
    <phoneticPr fontId="2" type="noConversion"/>
  </si>
  <si>
    <t>价格</t>
    <phoneticPr fontId="2" type="noConversion"/>
  </si>
  <si>
    <t>NO.</t>
    <phoneticPr fontId="2" type="noConversion"/>
  </si>
  <si>
    <t>单位</t>
    <phoneticPr fontId="2" type="noConversion"/>
  </si>
  <si>
    <t>单价</t>
    <phoneticPr fontId="2" type="noConversion"/>
  </si>
  <si>
    <t>小计</t>
    <phoneticPr fontId="2" type="noConversion"/>
  </si>
  <si>
    <t>报价规格</t>
    <phoneticPr fontId="2" type="noConversion"/>
  </si>
  <si>
    <t>晚</t>
    <phoneticPr fontId="2" type="noConversion"/>
  </si>
  <si>
    <t>净价合计</t>
    <phoneticPr fontId="2" type="noConversion"/>
  </si>
  <si>
    <t>酒店合计</t>
    <phoneticPr fontId="2" type="noConversion"/>
  </si>
  <si>
    <t>次</t>
    <phoneticPr fontId="1" type="noConversion"/>
  </si>
  <si>
    <t>间</t>
    <phoneticPr fontId="2" type="noConversion"/>
  </si>
  <si>
    <t>酒店</t>
    <phoneticPr fontId="1" type="noConversion"/>
  </si>
  <si>
    <t>机票</t>
    <phoneticPr fontId="1" type="noConversion"/>
  </si>
  <si>
    <t>机票合计</t>
    <phoneticPr fontId="2" type="noConversion"/>
  </si>
  <si>
    <t>人</t>
    <phoneticPr fontId="1" type="noConversion"/>
  </si>
  <si>
    <t>次</t>
    <rPh sb="0" eb="1">
      <t>ci</t>
    </rPh>
    <phoneticPr fontId="1" type="noConversion"/>
  </si>
  <si>
    <t>备注</t>
    <phoneticPr fontId="2" type="noConversion"/>
  </si>
  <si>
    <r>
      <t>项目名称</t>
    </r>
    <r>
      <rPr>
        <sz val="9"/>
        <rFont val="微软雅黑"/>
        <family val="2"/>
        <charset val="134"/>
      </rPr>
      <t>:</t>
    </r>
  </si>
  <si>
    <r>
      <t>时间</t>
    </r>
    <r>
      <rPr>
        <sz val="9"/>
        <rFont val="微软雅黑"/>
        <family val="2"/>
        <charset val="134"/>
      </rPr>
      <t>:</t>
    </r>
  </si>
  <si>
    <r>
      <t>地点</t>
    </r>
    <r>
      <rPr>
        <sz val="9"/>
        <rFont val="微软雅黑"/>
        <family val="2"/>
        <charset val="134"/>
      </rPr>
      <t>:</t>
    </r>
  </si>
  <si>
    <t>次</t>
    <rPh sb="0" eb="1">
      <t>ci</t>
    </rPh>
    <phoneticPr fontId="2" type="noConversion"/>
  </si>
  <si>
    <t>人</t>
    <rPh sb="0" eb="1">
      <t>ren</t>
    </rPh>
    <phoneticPr fontId="1" type="noConversion"/>
  </si>
  <si>
    <t>人</t>
    <rPh sb="0" eb="1">
      <t>ren</t>
    </rPh>
    <phoneticPr fontId="2" type="noConversion"/>
  </si>
  <si>
    <t>宜昌市典型案例媒体采访会</t>
    <phoneticPr fontId="1" type="noConversion"/>
  </si>
  <si>
    <t>宜昌</t>
    <rPh sb="0" eb="1">
      <t>yi chang</t>
    </rPh>
    <phoneticPr fontId="1" type="noConversion"/>
  </si>
  <si>
    <t>以实际出票为准</t>
    <rPh sb="0" eb="1">
      <t>yi</t>
    </rPh>
    <rPh sb="1" eb="2">
      <t>shi ji</t>
    </rPh>
    <rPh sb="3" eb="4">
      <t>chu pai o</t>
    </rPh>
    <rPh sb="4" eb="5">
      <t>piao</t>
    </rPh>
    <rPh sb="5" eb="6">
      <t>wei zhun</t>
    </rPh>
    <phoneticPr fontId="2" type="noConversion"/>
  </si>
  <si>
    <t>行程待定</t>
    <rPh sb="0" eb="1">
      <t>xing cheng</t>
    </rPh>
    <rPh sb="2" eb="3">
      <t>dai ding</t>
    </rPh>
    <phoneticPr fontId="2" type="noConversion"/>
  </si>
  <si>
    <t>宜昌均瑶禧玥酒店</t>
    <rPh sb="0" eb="1">
      <t>yi chang</t>
    </rPh>
    <rPh sb="2" eb="3">
      <t>jun</t>
    </rPh>
    <rPh sb="3" eb="4">
      <t>yao chi</t>
    </rPh>
    <rPh sb="4" eb="5">
      <t>xi</t>
    </rPh>
    <rPh sb="5" eb="6">
      <t>yue</t>
    </rPh>
    <rPh sb="6" eb="7">
      <t>jiu dian</t>
    </rPh>
    <phoneticPr fontId="2" type="noConversion"/>
  </si>
  <si>
    <t>华丽大床房</t>
    <rPh sb="0" eb="1">
      <t>hua li</t>
    </rPh>
    <rPh sb="2" eb="3">
      <t>da chuang fnag</t>
    </rPh>
    <phoneticPr fontId="1" type="noConversion"/>
  </si>
  <si>
    <t>交通</t>
    <phoneticPr fontId="1" type="noConversion"/>
  </si>
  <si>
    <t>服务费10%</t>
    <phoneticPr fontId="2" type="noConversion"/>
  </si>
  <si>
    <t>合计</t>
    <rPh sb="0" eb="1">
      <t>he ji</t>
    </rPh>
    <phoneticPr fontId="2" type="noConversion"/>
  </si>
  <si>
    <t>增值发票税6%</t>
    <phoneticPr fontId="2" type="noConversion"/>
  </si>
  <si>
    <t>北京 - 宜昌 经济舱</t>
    <rPh sb="5" eb="6">
      <t>yi chang</t>
    </rPh>
    <rPh sb="8" eb="9">
      <t>jign ji cang</t>
    </rPh>
    <phoneticPr fontId="2" type="noConversion"/>
  </si>
  <si>
    <t>30日 宜昌--北京 CA1824   20:25-22:35</t>
    <phoneticPr fontId="2" type="noConversion"/>
  </si>
  <si>
    <t>29日 北京--宜昌 CA1823  16:55-19:40</t>
    <phoneticPr fontId="2" type="noConversion"/>
  </si>
  <si>
    <t>交通司导合计</t>
    <phoneticPr fontId="2" type="noConversion"/>
  </si>
  <si>
    <t>其它合计</t>
    <phoneticPr fontId="2" type="noConversion"/>
  </si>
  <si>
    <t>辆</t>
    <rPh sb="0" eb="1">
      <t>laing</t>
    </rPh>
    <phoneticPr fontId="1" type="noConversion"/>
  </si>
  <si>
    <t>趟</t>
    <rPh sb="0" eb="1">
      <t>tang</t>
    </rPh>
    <phoneticPr fontId="1" type="noConversion"/>
  </si>
  <si>
    <t>趟</t>
    <rPh sb="0" eb="1">
      <t>tamg</t>
    </rPh>
    <phoneticPr fontId="1" type="noConversion"/>
  </si>
  <si>
    <t>2018年5月29日 - 5月30日</t>
    <phoneticPr fontId="1" type="noConversion"/>
  </si>
  <si>
    <t>帕萨特或同级</t>
    <rPh sb="0" eb="1">
      <t>pa sa te</t>
    </rPh>
    <rPh sb="3" eb="4">
      <t>huo</t>
    </rPh>
    <rPh sb="4" eb="5">
      <t>tong ji</t>
    </rPh>
    <phoneticPr fontId="2" type="noConversion"/>
  </si>
  <si>
    <t>17座车</t>
    <rPh sb="2" eb="3">
      <t>zuo</t>
    </rPh>
    <rPh sb="3" eb="4">
      <t>che</t>
    </rPh>
    <phoneticPr fontId="2" type="noConversion"/>
  </si>
  <si>
    <t>8小时内</t>
    <rPh sb="1" eb="2">
      <t>xiao shi nei</t>
    </rPh>
    <phoneticPr fontId="2" type="noConversion"/>
  </si>
  <si>
    <t>预估数量，以实际为准</t>
    <rPh sb="0" eb="1">
      <t>yu gu</t>
    </rPh>
    <rPh sb="2" eb="3">
      <t>shu laing</t>
    </rPh>
    <rPh sb="5" eb="6">
      <t>yi</t>
    </rPh>
    <rPh sb="6" eb="7">
      <t>shi ji</t>
    </rPh>
    <rPh sb="8" eb="9">
      <t>wei hzun</t>
    </rPh>
    <phoneticPr fontId="2" type="noConversion"/>
  </si>
  <si>
    <t>摄像师</t>
    <rPh sb="0" eb="1">
      <t>she xiang shi</t>
    </rPh>
    <phoneticPr fontId="2" type="noConversion"/>
  </si>
  <si>
    <t>天</t>
    <rPh sb="0" eb="1">
      <t>tian</t>
    </rPh>
    <phoneticPr fontId="1" type="noConversion"/>
  </si>
  <si>
    <t>8小时内</t>
    <rPh sb="1" eb="2">
      <t>xiao shi</t>
    </rPh>
    <rPh sb="3" eb="4">
      <t>nei</t>
    </rPh>
    <phoneticPr fontId="2" type="noConversion"/>
  </si>
  <si>
    <t>项</t>
    <rPh sb="0" eb="1">
      <t>xiang</t>
    </rPh>
    <phoneticPr fontId="1" type="noConversion"/>
  </si>
  <si>
    <r>
      <t>报价公司</t>
    </r>
    <r>
      <rPr>
        <sz val="9"/>
        <rFont val="微软雅黑"/>
        <family val="2"/>
        <charset val="134"/>
      </rPr>
      <t>:</t>
    </r>
    <rPh sb="0" eb="1">
      <t>bao jia</t>
    </rPh>
    <rPh sb="2" eb="3">
      <t>gogn si</t>
    </rPh>
    <phoneticPr fontId="2" type="noConversion"/>
  </si>
  <si>
    <t>康辉集团北京国际会议展览有限公司</t>
    <phoneticPr fontId="2" type="noConversion"/>
  </si>
  <si>
    <t>30日-7人全天用车</t>
    <rPh sb="2" eb="3">
      <t>ri</t>
    </rPh>
    <rPh sb="5" eb="6">
      <t>ren</t>
    </rPh>
    <rPh sb="6" eb="7">
      <t>quan tian</t>
    </rPh>
    <rPh sb="8" eb="9">
      <t>yogn che</t>
    </rPh>
    <phoneticPr fontId="1" type="noConversion"/>
  </si>
  <si>
    <t>宜昌 - 北京 经济舱</t>
    <rPh sb="0" eb="1">
      <t>yi chang</t>
    </rPh>
    <rPh sb="5" eb="6">
      <t>bei jing</t>
    </rPh>
    <rPh sb="8" eb="9">
      <t>jign ji cang</t>
    </rPh>
    <phoneticPr fontId="2" type="noConversion"/>
  </si>
  <si>
    <t>其他</t>
    <rPh sb="0" eb="1">
      <t>qi ta</t>
    </rPh>
    <phoneticPr fontId="1" type="noConversion"/>
  </si>
  <si>
    <t>武汉 - 宜昌 高铁二等座</t>
    <rPh sb="0" eb="1">
      <t>wu han</t>
    </rPh>
    <rPh sb="5" eb="6">
      <t>yi chang</t>
    </rPh>
    <rPh sb="8" eb="9">
      <t>gao tie</t>
    </rPh>
    <rPh sb="10" eb="11">
      <t>er deng zuo</t>
    </rPh>
    <phoneticPr fontId="2" type="noConversion"/>
  </si>
  <si>
    <t>宜昌 - 北京 经济舱</t>
    <rPh sb="0" eb="1">
      <t>yi chang</t>
    </rPh>
    <rPh sb="5" eb="6">
      <t>bei jign</t>
    </rPh>
    <rPh sb="8" eb="9">
      <t>jing ji cnag</t>
    </rPh>
    <phoneticPr fontId="2" type="noConversion"/>
  </si>
  <si>
    <t>29日 车次待定</t>
    <rPh sb="2" eb="3">
      <t>ri</t>
    </rPh>
    <rPh sb="4" eb="5">
      <t>che ci</t>
    </rPh>
    <rPh sb="6" eb="7">
      <t>dai ding</t>
    </rPh>
    <phoneticPr fontId="2" type="noConversion"/>
  </si>
  <si>
    <t>含早；预订3间，1间自付</t>
    <rPh sb="0" eb="1">
      <t>han</t>
    </rPh>
    <rPh sb="3" eb="4">
      <t>yu ding</t>
    </rPh>
    <rPh sb="6" eb="7">
      <t>jian</t>
    </rPh>
    <rPh sb="9" eb="10">
      <t>jian</t>
    </rPh>
    <rPh sb="10" eb="11">
      <t>zi fu</t>
    </rPh>
    <phoneticPr fontId="2" type="noConversion"/>
  </si>
  <si>
    <t>别克商务</t>
    <rPh sb="0" eb="1">
      <t>bie k</t>
    </rPh>
    <rPh sb="2" eb="3">
      <t>shang eu</t>
    </rPh>
    <phoneticPr fontId="2" type="noConversion"/>
  </si>
  <si>
    <t>29日-1人接机车辆</t>
    <rPh sb="2" eb="3">
      <t>ri</t>
    </rPh>
    <rPh sb="5" eb="6">
      <t>ren</t>
    </rPh>
    <rPh sb="6" eb="7">
      <t>jie ji</t>
    </rPh>
    <rPh sb="8" eb="9">
      <t>che laing</t>
    </rPh>
    <phoneticPr fontId="1" type="noConversion"/>
  </si>
  <si>
    <t>29日-3人接站车辆</t>
    <rPh sb="2" eb="3">
      <t>ri</t>
    </rPh>
    <rPh sb="5" eb="6">
      <t>ren</t>
    </rPh>
    <rPh sb="6" eb="7">
      <t>jie zhan</t>
    </rPh>
    <rPh sb="8" eb="9">
      <t>che laing</t>
    </rPh>
    <phoneticPr fontId="2" type="noConversion"/>
  </si>
  <si>
    <t>代付费用</t>
    <rPh sb="0" eb="1">
      <t>dai fu</t>
    </rPh>
    <rPh sb="2" eb="3">
      <t>fei yong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</si>
</sst>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¥&quot;#,##0.00_);[Red]\(&quot;¥&quot;#,##0.00\)"/>
    <numFmt numFmtId="176" formatCode="&quot;¥&quot;#,##0.00;&quot;¥&quot;\-#,##0.00"/>
    <numFmt numFmtId="177" formatCode="_ * #,##0.00_ ;_ * \-#,##0.00_ ;_ * &quot;-&quot;??_ ;_ @_ "/>
  </numFmts>
  <fonts count="13" x14ac:knownFonts="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DengXian"/>
      <family val="2"/>
      <scheme val="minor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6"/>
      <color theme="10"/>
      <name val="DengXian"/>
      <family val="2"/>
      <charset val="134"/>
      <scheme val="minor"/>
    </font>
    <font>
      <u/>
      <sz val="16"/>
      <color theme="11"/>
      <name val="DengXian"/>
      <family val="2"/>
      <charset val="134"/>
      <scheme val="minor"/>
    </font>
    <font>
      <sz val="9"/>
      <color rgb="FFFF0000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0"/>
      <name val="微软雅黑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1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8">
    <xf numFmtId="0" fontId="0" fillId="0" borderId="0"/>
    <xf numFmtId="177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63">
    <xf numFmtId="0" fontId="0" fillId="0" borderId="0" xfId="0"/>
    <xf numFmtId="8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8" fontId="5" fillId="0" borderId="1" xfId="1" applyNumberFormat="1" applyFont="1" applyFill="1" applyBorder="1" applyAlignment="1">
      <alignment horizontal="center" vertical="center"/>
    </xf>
    <xf numFmtId="8" fontId="5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14" fontId="5" fillId="3" borderId="3" xfId="0" applyNumberFormat="1" applyFont="1" applyFill="1" applyBorder="1" applyAlignment="1" applyProtection="1">
      <alignment horizontal="left" vertical="center" wrapText="1"/>
      <protection locked="0" hidden="1"/>
    </xf>
    <xf numFmtId="0" fontId="5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6" fillId="4" borderId="0" xfId="0" applyFont="1" applyFill="1" applyBorder="1" applyAlignment="1">
      <alignment vertical="top" wrapText="1"/>
    </xf>
    <xf numFmtId="0" fontId="6" fillId="4" borderId="2" xfId="0" applyFont="1" applyFill="1" applyBorder="1" applyAlignment="1">
      <alignment vertical="top" wrapText="1"/>
    </xf>
    <xf numFmtId="0" fontId="6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8" fontId="4" fillId="6" borderId="1" xfId="1" applyNumberFormat="1" applyFont="1" applyFill="1" applyBorder="1" applyAlignment="1">
      <alignment horizontal="center" vertical="center"/>
    </xf>
    <xf numFmtId="8" fontId="4" fillId="6" borderId="1" xfId="1" applyNumberFormat="1" applyFont="1" applyFill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8" fontId="11" fillId="7" borderId="1" xfId="0" applyNumberFormat="1" applyFont="1" applyFill="1" applyBorder="1" applyAlignment="1">
      <alignment horizontal="center" vertical="center"/>
    </xf>
    <xf numFmtId="8" fontId="10" fillId="5" borderId="1" xfId="1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vertical="top" wrapText="1"/>
    </xf>
    <xf numFmtId="0" fontId="12" fillId="4" borderId="2" xfId="0" applyFont="1" applyFill="1" applyBorder="1" applyAlignment="1">
      <alignment vertical="top" wrapText="1"/>
    </xf>
    <xf numFmtId="0" fontId="12" fillId="0" borderId="0" xfId="0" applyNumberFormat="1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8" fontId="4" fillId="8" borderId="1" xfId="1" applyNumberFormat="1" applyFont="1" applyFill="1" applyBorder="1" applyAlignment="1">
      <alignment horizontal="center" vertical="center"/>
    </xf>
    <xf numFmtId="9" fontId="4" fillId="8" borderId="1" xfId="1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left" vertical="center"/>
    </xf>
    <xf numFmtId="8" fontId="5" fillId="2" borderId="1" xfId="1" applyNumberFormat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8" fontId="5" fillId="2" borderId="3" xfId="0" applyNumberFormat="1" applyFont="1" applyFill="1" applyBorder="1" applyAlignment="1">
      <alignment horizontal="left" vertical="center" wrapText="1"/>
    </xf>
    <xf numFmtId="8" fontId="5" fillId="2" borderId="5" xfId="0" applyNumberFormat="1" applyFont="1" applyFill="1" applyBorder="1" applyAlignment="1">
      <alignment horizontal="left" vertical="center" wrapText="1"/>
    </xf>
    <xf numFmtId="8" fontId="5" fillId="2" borderId="4" xfId="0" applyNumberFormat="1" applyFont="1" applyFill="1" applyBorder="1" applyAlignment="1">
      <alignment horizontal="left" vertical="center" wrapText="1"/>
    </xf>
    <xf numFmtId="8" fontId="11" fillId="7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8" fontId="9" fillId="0" borderId="1" xfId="1" applyNumberFormat="1" applyFont="1" applyFill="1" applyBorder="1" applyAlignment="1">
      <alignment horizontal="center" vertical="center"/>
    </xf>
    <xf numFmtId="8" fontId="9" fillId="2" borderId="1" xfId="1" applyNumberFormat="1" applyFont="1" applyFill="1" applyBorder="1" applyAlignment="1">
      <alignment horizontal="center" vertical="center"/>
    </xf>
  </cellXfs>
  <cellStyles count="48">
    <cellStyle name="常规" xfId="0" builtinId="0"/>
    <cellStyle name="超链接 2" xfId="2" hidden="1"/>
    <cellStyle name="超链接 2" xfId="4" hidden="1"/>
    <cellStyle name="超链接 2" xfId="6" hidden="1"/>
    <cellStyle name="超链接 2" xfId="8" hidden="1"/>
    <cellStyle name="超链接 2" xfId="10" hidden="1"/>
    <cellStyle name="超链接 2" xfId="12" hidden="1"/>
    <cellStyle name="超链接 2" xfId="14" hidden="1"/>
    <cellStyle name="超链接 2" xfId="16" hidden="1"/>
    <cellStyle name="超链接 2" xfId="18" hidden="1"/>
    <cellStyle name="超链接 2" xfId="20" hidden="1"/>
    <cellStyle name="超链接 2" xfId="22" hidden="1"/>
    <cellStyle name="超链接 2" xfId="24" hidden="1"/>
    <cellStyle name="超链接 2" xfId="26" hidden="1"/>
    <cellStyle name="超链接 2" xfId="28" hidden="1"/>
    <cellStyle name="超链接 2" xfId="30" hidden="1"/>
    <cellStyle name="超链接 2" xfId="32" hidden="1"/>
    <cellStyle name="超链接 2" xfId="34" hidden="1"/>
    <cellStyle name="超链接 2" xfId="36" hidden="1"/>
    <cellStyle name="超链接 2" xfId="38" hidden="1"/>
    <cellStyle name="超链接 2" xfId="40" hidden="1"/>
    <cellStyle name="超链接 2" xfId="42" hidden="1"/>
    <cellStyle name="超链接 2" xfId="44" hidden="1"/>
    <cellStyle name="超链接 2" xfId="46" hidden="1"/>
    <cellStyle name="千位分隔" xfId="1" builtinId="3"/>
    <cellStyle name="已访问的超链接 2" xfId="3" hidden="1"/>
    <cellStyle name="已访问的超链接 2" xfId="5" hidden="1"/>
    <cellStyle name="已访问的超链接 2" xfId="7" hidden="1"/>
    <cellStyle name="已访问的超链接 2" xfId="9" hidden="1"/>
    <cellStyle name="已访问的超链接 2" xfId="11" hidden="1"/>
    <cellStyle name="已访问的超链接 2" xfId="13" hidden="1"/>
    <cellStyle name="已访问的超链接 2" xfId="15" hidden="1"/>
    <cellStyle name="已访问的超链接 2" xfId="17" hidden="1"/>
    <cellStyle name="已访问的超链接 2" xfId="19" hidden="1"/>
    <cellStyle name="已访问的超链接 2" xfId="21" hidden="1"/>
    <cellStyle name="已访问的超链接 2" xfId="23" hidden="1"/>
    <cellStyle name="已访问的超链接 2" xfId="25" hidden="1"/>
    <cellStyle name="已访问的超链接 2" xfId="27" hidden="1"/>
    <cellStyle name="已访问的超链接 2" xfId="29" hidden="1"/>
    <cellStyle name="已访问的超链接 2" xfId="31" hidden="1"/>
    <cellStyle name="已访问的超链接 2" xfId="33" hidden="1"/>
    <cellStyle name="已访问的超链接 2" xfId="35" hidden="1"/>
    <cellStyle name="已访问的超链接 2" xfId="37" hidden="1"/>
    <cellStyle name="已访问的超链接 2" xfId="39" hidden="1"/>
    <cellStyle name="已访问的超链接 2" xfId="41" hidden="1"/>
    <cellStyle name="已访问的超链接 2" xfId="43" hidden="1"/>
    <cellStyle name="已访问的超链接 2" xfId="45" hidden="1"/>
    <cellStyle name="已访问的超链接 2" xfId="47" hidden="1"/>
  </cellStyles>
  <dxfs count="0"/>
  <tableStyles count="0" defaultTableStyle="TableStyleMedium9" defaultPivotStyle="PivotStyleMedium4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H25"/>
  <sheetViews>
    <sheetView showGridLines="0" tabSelected="1" zoomScale="110" zoomScaleNormal="110" zoomScalePageLayoutView="110" workbookViewId="0">
      <selection activeCell="I28" sqref="I28"/>
    </sheetView>
  </sheetViews>
  <sheetFormatPr baseColWidth="10" defaultColWidth="8.83203125" defaultRowHeight="18" customHeight="1" x14ac:dyDescent="0.2"/>
  <cols>
    <col min="1" max="1" width="10.1640625" style="17" customWidth="1"/>
    <col min="2" max="2" width="31" style="24" customWidth="1"/>
    <col min="3" max="3" width="43.1640625" style="24" customWidth="1"/>
    <col min="4" max="7" width="5.1640625" style="17" customWidth="1"/>
    <col min="8" max="8" width="10.6640625" style="24" customWidth="1"/>
    <col min="9" max="9" width="15.6640625" style="24" customWidth="1"/>
    <col min="10" max="10" width="33.83203125" style="17" customWidth="1"/>
    <col min="11" max="16384" width="8.83203125" style="17"/>
  </cols>
  <sheetData>
    <row r="1" spans="1:11" ht="18" customHeight="1" x14ac:dyDescent="0.2">
      <c r="A1" s="16" t="s">
        <v>19</v>
      </c>
      <c r="B1" s="13" t="s">
        <v>25</v>
      </c>
      <c r="C1" s="13"/>
      <c r="D1" s="13"/>
      <c r="E1" s="16"/>
      <c r="F1" s="13"/>
      <c r="G1" s="13"/>
      <c r="H1" s="13"/>
      <c r="I1" s="13"/>
      <c r="J1" s="13"/>
      <c r="K1" s="15"/>
    </row>
    <row r="2" spans="1:11" ht="18" customHeight="1" x14ac:dyDescent="0.2">
      <c r="A2" s="16" t="s">
        <v>20</v>
      </c>
      <c r="B2" s="13" t="s">
        <v>43</v>
      </c>
      <c r="C2" s="14"/>
      <c r="D2" s="13"/>
      <c r="F2" s="13"/>
      <c r="G2" s="13"/>
      <c r="H2" s="15"/>
      <c r="I2" s="15"/>
      <c r="J2" s="13"/>
    </row>
    <row r="3" spans="1:11" ht="18" customHeight="1" x14ac:dyDescent="0.2">
      <c r="A3" s="16" t="s">
        <v>21</v>
      </c>
      <c r="B3" s="13" t="s">
        <v>26</v>
      </c>
      <c r="C3" s="13"/>
      <c r="D3" s="13"/>
      <c r="E3" s="13"/>
      <c r="F3" s="13"/>
      <c r="G3" s="13"/>
      <c r="H3" s="15"/>
      <c r="I3" s="15"/>
      <c r="J3" s="13"/>
    </row>
    <row r="4" spans="1:11" ht="18" customHeight="1" x14ac:dyDescent="0.2">
      <c r="A4" s="16" t="s">
        <v>52</v>
      </c>
      <c r="B4" s="52" t="s">
        <v>53</v>
      </c>
      <c r="C4" s="52"/>
      <c r="D4" s="13"/>
      <c r="E4" s="13"/>
      <c r="F4" s="13"/>
      <c r="G4" s="13"/>
      <c r="H4" s="15"/>
      <c r="I4" s="15"/>
      <c r="J4" s="13"/>
    </row>
    <row r="5" spans="1:11" s="18" customFormat="1" ht="18" customHeight="1" x14ac:dyDescent="0.2">
      <c r="A5" s="53" t="s">
        <v>0</v>
      </c>
      <c r="B5" s="53"/>
      <c r="C5" s="53" t="s">
        <v>7</v>
      </c>
      <c r="D5" s="53" t="s">
        <v>1</v>
      </c>
      <c r="E5" s="53"/>
      <c r="F5" s="53"/>
      <c r="G5" s="53"/>
      <c r="H5" s="57" t="s">
        <v>2</v>
      </c>
      <c r="I5" s="57"/>
      <c r="J5" s="53" t="s">
        <v>18</v>
      </c>
    </row>
    <row r="6" spans="1:11" s="18" customFormat="1" ht="18" customHeight="1" x14ac:dyDescent="0.2">
      <c r="A6" s="53"/>
      <c r="B6" s="53"/>
      <c r="C6" s="53"/>
      <c r="D6" s="28" t="s">
        <v>3</v>
      </c>
      <c r="E6" s="28" t="s">
        <v>4</v>
      </c>
      <c r="F6" s="28" t="s">
        <v>3</v>
      </c>
      <c r="G6" s="28" t="s">
        <v>4</v>
      </c>
      <c r="H6" s="29" t="s">
        <v>5</v>
      </c>
      <c r="I6" s="29" t="s">
        <v>6</v>
      </c>
      <c r="J6" s="53"/>
    </row>
    <row r="7" spans="1:11" s="18" customFormat="1" ht="18" customHeight="1" x14ac:dyDescent="0.2">
      <c r="A7" s="40" t="s">
        <v>14</v>
      </c>
      <c r="B7" s="9" t="s">
        <v>35</v>
      </c>
      <c r="C7" s="7" t="s">
        <v>37</v>
      </c>
      <c r="D7" s="6">
        <v>1</v>
      </c>
      <c r="E7" s="6" t="s">
        <v>16</v>
      </c>
      <c r="F7" s="6">
        <v>1</v>
      </c>
      <c r="G7" s="6" t="s">
        <v>11</v>
      </c>
      <c r="H7" s="1">
        <v>1550</v>
      </c>
      <c r="I7" s="1">
        <f>D7*F7*H7</f>
        <v>1550</v>
      </c>
      <c r="J7" s="54" t="s">
        <v>27</v>
      </c>
    </row>
    <row r="8" spans="1:11" s="18" customFormat="1" ht="18" customHeight="1" x14ac:dyDescent="0.2">
      <c r="A8" s="41"/>
      <c r="B8" s="9" t="s">
        <v>55</v>
      </c>
      <c r="C8" s="7" t="s">
        <v>36</v>
      </c>
      <c r="D8" s="6">
        <v>1</v>
      </c>
      <c r="E8" s="6" t="s">
        <v>24</v>
      </c>
      <c r="F8" s="6">
        <v>1</v>
      </c>
      <c r="G8" s="6" t="s">
        <v>22</v>
      </c>
      <c r="H8" s="1">
        <v>1270</v>
      </c>
      <c r="I8" s="1">
        <f>D8*F8*H8</f>
        <v>1270</v>
      </c>
      <c r="J8" s="55"/>
    </row>
    <row r="9" spans="1:11" s="18" customFormat="1" ht="18" customHeight="1" x14ac:dyDescent="0.2">
      <c r="A9" s="41"/>
      <c r="B9" s="39" t="s">
        <v>57</v>
      </c>
      <c r="C9" s="7" t="s">
        <v>59</v>
      </c>
      <c r="D9" s="6">
        <v>1</v>
      </c>
      <c r="E9" s="6" t="s">
        <v>16</v>
      </c>
      <c r="F9" s="6">
        <v>1</v>
      </c>
      <c r="G9" s="6" t="s">
        <v>11</v>
      </c>
      <c r="H9" s="1">
        <v>96.5</v>
      </c>
      <c r="I9" s="1">
        <f>D9*F9*H9</f>
        <v>96.5</v>
      </c>
      <c r="J9" s="55"/>
    </row>
    <row r="10" spans="1:11" s="18" customFormat="1" ht="18" customHeight="1" x14ac:dyDescent="0.2">
      <c r="A10" s="41"/>
      <c r="B10" s="39" t="s">
        <v>58</v>
      </c>
      <c r="C10" s="7" t="s">
        <v>28</v>
      </c>
      <c r="D10" s="6">
        <v>1</v>
      </c>
      <c r="E10" s="6" t="s">
        <v>16</v>
      </c>
      <c r="F10" s="6">
        <v>1</v>
      </c>
      <c r="G10" s="6" t="s">
        <v>11</v>
      </c>
      <c r="H10" s="1">
        <v>1550</v>
      </c>
      <c r="I10" s="1">
        <f>D10*F10*H10</f>
        <v>1550</v>
      </c>
      <c r="J10" s="56"/>
    </row>
    <row r="11" spans="1:11" s="18" customFormat="1" ht="18" customHeight="1" x14ac:dyDescent="0.2">
      <c r="A11" s="46" t="s">
        <v>15</v>
      </c>
      <c r="B11" s="46"/>
      <c r="C11" s="46"/>
      <c r="D11" s="46"/>
      <c r="E11" s="46"/>
      <c r="F11" s="46"/>
      <c r="G11" s="46"/>
      <c r="H11" s="46"/>
      <c r="I11" s="26">
        <f>SUM(I7:I10)</f>
        <v>4466.5</v>
      </c>
      <c r="J11" s="27"/>
    </row>
    <row r="12" spans="1:11" s="18" customFormat="1" ht="18" customHeight="1" x14ac:dyDescent="0.2">
      <c r="A12" s="25" t="s">
        <v>13</v>
      </c>
      <c r="B12" s="10" t="s">
        <v>29</v>
      </c>
      <c r="C12" s="7" t="s">
        <v>30</v>
      </c>
      <c r="D12" s="2">
        <v>2</v>
      </c>
      <c r="E12" s="2" t="s">
        <v>12</v>
      </c>
      <c r="F12" s="2">
        <v>1</v>
      </c>
      <c r="G12" s="2" t="s">
        <v>8</v>
      </c>
      <c r="H12" s="3">
        <v>442</v>
      </c>
      <c r="I12" s="3">
        <f>D12*F12*H12</f>
        <v>884</v>
      </c>
      <c r="J12" s="37" t="s">
        <v>60</v>
      </c>
    </row>
    <row r="13" spans="1:11" s="18" customFormat="1" ht="18" customHeight="1" x14ac:dyDescent="0.2">
      <c r="A13" s="46" t="s">
        <v>10</v>
      </c>
      <c r="B13" s="46"/>
      <c r="C13" s="46"/>
      <c r="D13" s="46"/>
      <c r="E13" s="46"/>
      <c r="F13" s="46"/>
      <c r="G13" s="46"/>
      <c r="H13" s="46"/>
      <c r="I13" s="26">
        <f>SUM(I12:I12)</f>
        <v>884</v>
      </c>
      <c r="J13" s="27"/>
    </row>
    <row r="14" spans="1:11" s="18" customFormat="1" ht="18" customHeight="1" x14ac:dyDescent="0.2">
      <c r="A14" s="50" t="s">
        <v>31</v>
      </c>
      <c r="B14" s="11" t="s">
        <v>62</v>
      </c>
      <c r="C14" s="7" t="s">
        <v>44</v>
      </c>
      <c r="D14" s="6">
        <v>1</v>
      </c>
      <c r="E14" s="6" t="s">
        <v>40</v>
      </c>
      <c r="F14" s="6">
        <v>1</v>
      </c>
      <c r="G14" s="6" t="s">
        <v>41</v>
      </c>
      <c r="H14" s="4">
        <v>300</v>
      </c>
      <c r="I14" s="5">
        <f>SUM(D14*F14*H14)</f>
        <v>300</v>
      </c>
      <c r="J14" s="38" t="s">
        <v>47</v>
      </c>
    </row>
    <row r="15" spans="1:11" s="18" customFormat="1" ht="18" customHeight="1" x14ac:dyDescent="0.2">
      <c r="A15" s="51"/>
      <c r="B15" s="11" t="s">
        <v>63</v>
      </c>
      <c r="C15" s="7" t="s">
        <v>61</v>
      </c>
      <c r="D15" s="6">
        <v>1</v>
      </c>
      <c r="E15" s="6" t="s">
        <v>40</v>
      </c>
      <c r="F15" s="6">
        <v>1</v>
      </c>
      <c r="G15" s="6" t="s">
        <v>41</v>
      </c>
      <c r="H15" s="4">
        <v>350</v>
      </c>
      <c r="I15" s="5">
        <f>SUM(D15*F15*H15)</f>
        <v>350</v>
      </c>
      <c r="J15" s="38" t="s">
        <v>47</v>
      </c>
    </row>
    <row r="16" spans="1:11" s="18" customFormat="1" ht="18" customHeight="1" x14ac:dyDescent="0.2">
      <c r="A16" s="51"/>
      <c r="B16" s="12" t="s">
        <v>54</v>
      </c>
      <c r="C16" s="7" t="s">
        <v>45</v>
      </c>
      <c r="D16" s="6">
        <v>1</v>
      </c>
      <c r="E16" s="6" t="s">
        <v>40</v>
      </c>
      <c r="F16" s="6">
        <v>1</v>
      </c>
      <c r="G16" s="6" t="s">
        <v>42</v>
      </c>
      <c r="H16" s="4">
        <v>1200</v>
      </c>
      <c r="I16" s="5">
        <f>D16*F16*H16</f>
        <v>1200</v>
      </c>
      <c r="J16" s="38" t="s">
        <v>46</v>
      </c>
    </row>
    <row r="17" spans="1:242" s="18" customFormat="1" ht="18" customHeight="1" x14ac:dyDescent="0.2">
      <c r="A17" s="46" t="s">
        <v>38</v>
      </c>
      <c r="B17" s="46"/>
      <c r="C17" s="46"/>
      <c r="D17" s="46"/>
      <c r="E17" s="46"/>
      <c r="F17" s="46"/>
      <c r="G17" s="46"/>
      <c r="H17" s="46"/>
      <c r="I17" s="26">
        <f>SUM(I14:I16)</f>
        <v>1850</v>
      </c>
      <c r="J17" s="27"/>
    </row>
    <row r="18" spans="1:242" s="19" customFormat="1" ht="18" customHeight="1" x14ac:dyDescent="0.2">
      <c r="A18" s="40" t="s">
        <v>56</v>
      </c>
      <c r="B18" s="12" t="s">
        <v>64</v>
      </c>
      <c r="C18" s="8"/>
      <c r="D18" s="6">
        <v>3</v>
      </c>
      <c r="E18" s="6" t="s">
        <v>23</v>
      </c>
      <c r="F18" s="6">
        <v>1</v>
      </c>
      <c r="G18" s="6" t="s">
        <v>17</v>
      </c>
      <c r="H18" s="4">
        <v>1120</v>
      </c>
      <c r="I18" s="5">
        <f>D18*F18*H18</f>
        <v>3360</v>
      </c>
      <c r="J18" s="5"/>
    </row>
    <row r="19" spans="1:242" s="19" customFormat="1" ht="18" customHeight="1" x14ac:dyDescent="0.2">
      <c r="A19" s="41"/>
      <c r="B19" s="58"/>
      <c r="C19" s="59"/>
      <c r="D19" s="60">
        <v>1</v>
      </c>
      <c r="E19" s="60" t="s">
        <v>51</v>
      </c>
      <c r="F19" s="60">
        <v>1</v>
      </c>
      <c r="G19" s="60" t="s">
        <v>17</v>
      </c>
      <c r="H19" s="61">
        <v>7000</v>
      </c>
      <c r="I19" s="62">
        <f>D19*F19*H19</f>
        <v>7000</v>
      </c>
      <c r="J19" s="5"/>
    </row>
    <row r="20" spans="1:242" s="19" customFormat="1" ht="18" customHeight="1" x14ac:dyDescent="0.2">
      <c r="A20" s="42"/>
      <c r="B20" s="12" t="s">
        <v>48</v>
      </c>
      <c r="C20" s="8"/>
      <c r="D20" s="6">
        <v>1</v>
      </c>
      <c r="E20" s="6" t="s">
        <v>23</v>
      </c>
      <c r="F20" s="6">
        <v>1</v>
      </c>
      <c r="G20" s="6" t="s">
        <v>49</v>
      </c>
      <c r="H20" s="4">
        <v>1500</v>
      </c>
      <c r="I20" s="5">
        <f>D20*F20*H20</f>
        <v>1500</v>
      </c>
      <c r="J20" s="38" t="s">
        <v>50</v>
      </c>
    </row>
    <row r="21" spans="1:242" s="18" customFormat="1" ht="18" customHeight="1" x14ac:dyDescent="0.2">
      <c r="A21" s="46" t="s">
        <v>39</v>
      </c>
      <c r="B21" s="46"/>
      <c r="C21" s="46"/>
      <c r="D21" s="46"/>
      <c r="E21" s="46"/>
      <c r="F21" s="46"/>
      <c r="G21" s="46"/>
      <c r="H21" s="46"/>
      <c r="I21" s="26">
        <f>SUM(I18:I20)</f>
        <v>11860</v>
      </c>
      <c r="J21" s="27"/>
    </row>
    <row r="22" spans="1:242" s="19" customFormat="1" ht="18" customHeight="1" x14ac:dyDescent="0.2">
      <c r="A22" s="43" t="s">
        <v>9</v>
      </c>
      <c r="B22" s="44"/>
      <c r="C22" s="44"/>
      <c r="D22" s="44"/>
      <c r="E22" s="44"/>
      <c r="F22" s="44"/>
      <c r="G22" s="44"/>
      <c r="H22" s="45"/>
      <c r="I22" s="35">
        <f>I11+I13+I17+I21</f>
        <v>19060.5</v>
      </c>
      <c r="J22" s="35"/>
    </row>
    <row r="23" spans="1:242" s="19" customFormat="1" ht="18" customHeight="1" x14ac:dyDescent="0.2">
      <c r="A23" s="43" t="s">
        <v>32</v>
      </c>
      <c r="B23" s="44"/>
      <c r="C23" s="44"/>
      <c r="D23" s="44"/>
      <c r="E23" s="44"/>
      <c r="F23" s="44"/>
      <c r="G23" s="44"/>
      <c r="H23" s="45"/>
      <c r="I23" s="35">
        <f>I22*0.1</f>
        <v>1906.0500000000002</v>
      </c>
      <c r="J23" s="36"/>
    </row>
    <row r="24" spans="1:242" s="23" customFormat="1" ht="18" customHeight="1" x14ac:dyDescent="0.2">
      <c r="A24" s="43" t="s">
        <v>34</v>
      </c>
      <c r="B24" s="44"/>
      <c r="C24" s="44"/>
      <c r="D24" s="44"/>
      <c r="E24" s="44"/>
      <c r="F24" s="44"/>
      <c r="G24" s="44"/>
      <c r="H24" s="45"/>
      <c r="I24" s="35">
        <f>(I22+I23)*0.06</f>
        <v>1257.9929999999999</v>
      </c>
      <c r="J24" s="36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1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</row>
    <row r="25" spans="1:242" s="34" customFormat="1" ht="18" customHeight="1" x14ac:dyDescent="0.2">
      <c r="A25" s="47" t="s">
        <v>33</v>
      </c>
      <c r="B25" s="48"/>
      <c r="C25" s="48"/>
      <c r="D25" s="48"/>
      <c r="E25" s="48"/>
      <c r="F25" s="48"/>
      <c r="G25" s="48"/>
      <c r="H25" s="49"/>
      <c r="I25" s="30">
        <f>I22+I23+I24</f>
        <v>22224.542999999998</v>
      </c>
      <c r="J25" s="30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2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</row>
  </sheetData>
  <mergeCells count="18">
    <mergeCell ref="J5:J6"/>
    <mergeCell ref="J7:J10"/>
    <mergeCell ref="A11:H11"/>
    <mergeCell ref="D5:G5"/>
    <mergeCell ref="H5:I5"/>
    <mergeCell ref="A17:H17"/>
    <mergeCell ref="A14:A16"/>
    <mergeCell ref="B4:C4"/>
    <mergeCell ref="A5:B6"/>
    <mergeCell ref="C5:C6"/>
    <mergeCell ref="A7:A10"/>
    <mergeCell ref="A13:H13"/>
    <mergeCell ref="A18:A20"/>
    <mergeCell ref="A24:H24"/>
    <mergeCell ref="A21:H21"/>
    <mergeCell ref="A25:H25"/>
    <mergeCell ref="A22:H22"/>
    <mergeCell ref="A23:H2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6" orientation="landscape" r:id="rId1"/>
  <rowBreaks count="1" manualBreakCount="1">
    <brk id="13" max="2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2018-05-28T11:35:49Z</dcterms:modified>
</cp:coreProperties>
</file>