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240" windowWidth="19397" windowHeight="7363"/>
  </bookViews>
  <sheets>
    <sheet name="活动预算（索菲特）" sheetId="17" r:id="rId1"/>
    <sheet name="用车明细" sheetId="18" r:id="rId2"/>
    <sheet name="机票明细" sheetId="19" r:id="rId3"/>
    <sheet name="房间明细" sheetId="20" r:id="rId4"/>
  </sheets>
  <definedNames>
    <definedName name="_xlnm.Print_Area" localSheetId="0">'活动预算（索菲特）'!$A$1:$G$88</definedName>
  </definedNames>
  <calcPr calcId="125725"/>
</workbook>
</file>

<file path=xl/calcChain.xml><?xml version="1.0" encoding="utf-8"?>
<calcChain xmlns="http://schemas.openxmlformats.org/spreadsheetml/2006/main">
  <c r="F33" i="17"/>
  <c r="F72"/>
  <c r="F69"/>
  <c r="F67"/>
  <c r="F65"/>
  <c r="D84"/>
  <c r="D29"/>
  <c r="F29" s="1"/>
  <c r="F27"/>
  <c r="F70" l="1"/>
  <c r="F68"/>
  <c r="F66"/>
  <c r="F64"/>
  <c r="F63"/>
  <c r="F44"/>
  <c r="F45"/>
  <c r="F71"/>
  <c r="F37"/>
  <c r="F85"/>
  <c r="F84"/>
  <c r="F81"/>
  <c r="F80"/>
  <c r="F79"/>
  <c r="F82" s="1"/>
  <c r="F32"/>
  <c r="F62"/>
  <c r="F61"/>
  <c r="F60"/>
  <c r="F56"/>
  <c r="F55"/>
  <c r="F54"/>
  <c r="F51"/>
  <c r="F50"/>
  <c r="F49"/>
  <c r="F48"/>
  <c r="F46"/>
  <c r="F43"/>
  <c r="F38"/>
  <c r="F36"/>
  <c r="F31"/>
  <c r="F30"/>
  <c r="F28"/>
  <c r="F24"/>
  <c r="F18"/>
  <c r="F17"/>
  <c r="F16"/>
  <c r="F23" s="1"/>
  <c r="F86" l="1"/>
  <c r="F39"/>
  <c r="F73"/>
  <c r="F57"/>
  <c r="F74" l="1"/>
  <c r="F75" s="1"/>
  <c r="F83" s="1"/>
  <c r="F87" l="1"/>
  <c r="F88" s="1"/>
</calcChain>
</file>

<file path=xl/comments1.xml><?xml version="1.0" encoding="utf-8"?>
<comments xmlns="http://schemas.openxmlformats.org/spreadsheetml/2006/main">
  <authors>
    <author>作者</author>
  </authors>
  <commentList>
    <comment ref="C3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必填项</t>
        </r>
      </text>
    </comment>
  </commentList>
</comments>
</file>

<file path=xl/sharedStrings.xml><?xml version="1.0" encoding="utf-8"?>
<sst xmlns="http://schemas.openxmlformats.org/spreadsheetml/2006/main" count="579" uniqueCount="292">
  <si>
    <t>数量</t>
  </si>
  <si>
    <t>单价</t>
  </si>
  <si>
    <t>备注</t>
  </si>
  <si>
    <t>会务服务报价表</t>
    <phoneticPr fontId="5" type="noConversion"/>
  </si>
  <si>
    <t>询价人:</t>
    <phoneticPr fontId="5" type="noConversion"/>
  </si>
  <si>
    <t>联系电话:</t>
    <phoneticPr fontId="5" type="noConversion"/>
  </si>
  <si>
    <t>国内出发地:</t>
    <phoneticPr fontId="5" type="noConversion"/>
  </si>
  <si>
    <t>目的地:</t>
    <phoneticPr fontId="5" type="noConversion"/>
  </si>
  <si>
    <t>行程时间(天数):</t>
    <phoneticPr fontId="5" type="noConversion"/>
  </si>
  <si>
    <t>会议时间(天数):</t>
    <phoneticPr fontId="5" type="noConversion"/>
  </si>
  <si>
    <t>对会议室(设备、茶歇等)的要求:</t>
    <phoneticPr fontId="5" type="noConversion"/>
  </si>
  <si>
    <t>对酒店(星级)及房间(朝向等)的要求:</t>
    <phoneticPr fontId="5" type="noConversion"/>
  </si>
  <si>
    <t>对用餐(中、晚餐及特色餐)的要求:</t>
    <phoneticPr fontId="5" type="noConversion"/>
  </si>
  <si>
    <t>对用车车况(旅游、机场接送)的要求:</t>
    <phoneticPr fontId="5" type="noConversion"/>
  </si>
  <si>
    <t>其他描述:</t>
    <phoneticPr fontId="5" type="noConversion"/>
  </si>
  <si>
    <t>旅行社名称：</t>
    <phoneticPr fontId="5" type="noConversion"/>
  </si>
  <si>
    <t>中国康辉旅行社集团有限责任公司</t>
    <phoneticPr fontId="5" type="noConversion"/>
  </si>
  <si>
    <t>报价时间：</t>
    <phoneticPr fontId="5" type="noConversion"/>
  </si>
  <si>
    <t>报价人：</t>
    <phoneticPr fontId="5" type="noConversion"/>
  </si>
  <si>
    <t>赵峰</t>
    <phoneticPr fontId="5" type="noConversion"/>
  </si>
  <si>
    <t>联系电话：</t>
    <phoneticPr fontId="5" type="noConversion"/>
  </si>
  <si>
    <t>酒店费用</t>
    <phoneticPr fontId="5" type="noConversion"/>
  </si>
  <si>
    <t>名称</t>
  </si>
  <si>
    <t>总价</t>
  </si>
  <si>
    <t xml:space="preserve">备注 </t>
    <phoneticPr fontId="5" type="noConversion"/>
  </si>
  <si>
    <t>会议酒店</t>
    <phoneticPr fontId="5" type="noConversion"/>
  </si>
  <si>
    <t>酒店推荐理由：</t>
    <phoneticPr fontId="5" type="noConversion"/>
  </si>
  <si>
    <t>备选酒店</t>
    <phoneticPr fontId="5" type="noConversion"/>
  </si>
  <si>
    <t>备选酒店费用合计</t>
    <phoneticPr fontId="5" type="noConversion"/>
  </si>
  <si>
    <t>名称</t>
    <phoneticPr fontId="5" type="noConversion"/>
  </si>
  <si>
    <t>次数</t>
    <phoneticPr fontId="5" type="noConversion"/>
  </si>
  <si>
    <t>备注</t>
    <phoneticPr fontId="5" type="noConversion"/>
  </si>
  <si>
    <t>会议共计</t>
    <phoneticPr fontId="5" type="noConversion"/>
  </si>
  <si>
    <t>会议费用</t>
    <phoneticPr fontId="5" type="noConversion"/>
  </si>
  <si>
    <t>数量</t>
    <phoneticPr fontId="5" type="noConversion"/>
  </si>
  <si>
    <t>单价（人民币）</t>
    <phoneticPr fontId="5" type="noConversion"/>
  </si>
  <si>
    <t>全程旅游车交通费用</t>
    <phoneticPr fontId="5" type="noConversion"/>
  </si>
  <si>
    <t>用车车辆状况：</t>
    <phoneticPr fontId="5" type="noConversion"/>
  </si>
  <si>
    <t>门票费用</t>
    <phoneticPr fontId="5" type="noConversion"/>
  </si>
  <si>
    <t xml:space="preserve">旅游项目共计 </t>
  </si>
  <si>
    <t>出团物料包</t>
    <phoneticPr fontId="5" type="noConversion"/>
  </si>
  <si>
    <t>签证费</t>
    <phoneticPr fontId="5" type="noConversion"/>
  </si>
  <si>
    <t xml:space="preserve">其他项目共计 </t>
  </si>
  <si>
    <t>地接费用合计</t>
    <phoneticPr fontId="5" type="noConversion"/>
  </si>
  <si>
    <t>领队的介绍：</t>
    <phoneticPr fontId="5" type="noConversion"/>
  </si>
  <si>
    <t>当地3晚住宿</t>
    <phoneticPr fontId="5" type="noConversion"/>
  </si>
  <si>
    <t>北京-贵阳往返</t>
    <phoneticPr fontId="5" type="noConversion"/>
  </si>
  <si>
    <t>按照实际结算</t>
    <phoneticPr fontId="5" type="noConversion"/>
  </si>
  <si>
    <t>工资</t>
    <phoneticPr fontId="5" type="noConversion"/>
  </si>
  <si>
    <t>全陪4天（含餐费，上团补助）</t>
    <phoneticPr fontId="5" type="noConversion"/>
  </si>
  <si>
    <t>领队部分共计</t>
  </si>
  <si>
    <t>国内段机票费用（经济舱）</t>
    <phoneticPr fontId="5" type="noConversion"/>
  </si>
  <si>
    <t>国际段机票费用（商务舱）</t>
    <phoneticPr fontId="5" type="noConversion"/>
  </si>
  <si>
    <t>机票总计</t>
    <phoneticPr fontId="5" type="noConversion"/>
  </si>
  <si>
    <t>田边-窦欢欢</t>
    <phoneticPr fontId="7" type="noConversion"/>
  </si>
  <si>
    <t>重庆</t>
    <phoneticPr fontId="7" type="noConversion"/>
  </si>
  <si>
    <t>重庆：申基索菲特大酒店</t>
    <phoneticPr fontId="7" type="noConversion"/>
  </si>
  <si>
    <t>住宿费用合计</t>
    <phoneticPr fontId="5" type="noConversion"/>
  </si>
  <si>
    <t>酒店自助午餐</t>
    <phoneticPr fontId="7" type="noConversion"/>
  </si>
  <si>
    <t>酒店晚宴</t>
    <phoneticPr fontId="7" type="noConversion"/>
  </si>
  <si>
    <t>外出晚宴</t>
    <phoneticPr fontId="7" type="noConversion"/>
  </si>
  <si>
    <t>投影机</t>
    <phoneticPr fontId="7" type="noConversion"/>
  </si>
  <si>
    <t>茶歇</t>
    <phoneticPr fontId="7" type="noConversion"/>
  </si>
  <si>
    <t>当地接送机（帕萨特或同级）</t>
    <phoneticPr fontId="7" type="noConversion"/>
  </si>
  <si>
    <t>当地接送机（GL8或同级）</t>
    <phoneticPr fontId="7" type="noConversion"/>
  </si>
  <si>
    <t>外出用餐（45座大巴）</t>
    <phoneticPr fontId="7" type="noConversion"/>
  </si>
  <si>
    <t>预估</t>
    <phoneticPr fontId="7" type="noConversion"/>
  </si>
  <si>
    <t>团队项目　</t>
    <phoneticPr fontId="5" type="noConversion"/>
  </si>
  <si>
    <t>人员及司机介绍：</t>
    <phoneticPr fontId="5" type="noConversion"/>
  </si>
  <si>
    <t>会议工作人员</t>
    <phoneticPr fontId="7" type="noConversion"/>
  </si>
  <si>
    <t>接送机人员</t>
    <phoneticPr fontId="7" type="noConversion"/>
  </si>
  <si>
    <t>2人1天，预估</t>
    <phoneticPr fontId="7" type="noConversion"/>
  </si>
  <si>
    <t>4小时用餐</t>
    <phoneticPr fontId="7" type="noConversion"/>
  </si>
  <si>
    <t>2017.9.1</t>
    <phoneticPr fontId="5" type="noConversion"/>
  </si>
  <si>
    <t>各地</t>
    <phoneticPr fontId="7" type="noConversion"/>
  </si>
  <si>
    <t>讲课费</t>
    <phoneticPr fontId="7" type="noConversion"/>
  </si>
  <si>
    <t>各地-机场</t>
    <phoneticPr fontId="7" type="noConversion"/>
  </si>
  <si>
    <t>各地-重庆机票（免收手续费，但需要提前支付费用）</t>
    <phoneticPr fontId="5" type="noConversion"/>
  </si>
  <si>
    <t>酒店费用</t>
    <phoneticPr fontId="5" type="noConversion"/>
  </si>
  <si>
    <t>用餐费用</t>
    <phoneticPr fontId="5" type="noConversion"/>
  </si>
  <si>
    <t>总费用</t>
    <phoneticPr fontId="5" type="noConversion"/>
  </si>
  <si>
    <t>服务总费用</t>
    <phoneticPr fontId="5" type="noConversion"/>
  </si>
  <si>
    <t>增值税专用发票税金</t>
    <phoneticPr fontId="7" type="noConversion"/>
  </si>
  <si>
    <t>发票税金</t>
    <phoneticPr fontId="5" type="noConversion"/>
  </si>
  <si>
    <t>会场包含</t>
    <phoneticPr fontId="7" type="noConversion"/>
  </si>
  <si>
    <t>会议室：波尔多2厅（12日16：00-20:00）</t>
    <phoneticPr fontId="7" type="noConversion"/>
  </si>
  <si>
    <t>参会人数:</t>
    <phoneticPr fontId="5" type="noConversion"/>
  </si>
  <si>
    <t>含个人所得税</t>
    <phoneticPr fontId="7" type="noConversion"/>
  </si>
  <si>
    <t>桌卡</t>
    <phoneticPr fontId="5" type="noConversion"/>
  </si>
  <si>
    <t>易拉宝</t>
    <phoneticPr fontId="5" type="noConversion"/>
  </si>
  <si>
    <t>胸卡</t>
    <phoneticPr fontId="5" type="noConversion"/>
  </si>
  <si>
    <t>背景板</t>
    <phoneticPr fontId="5" type="noConversion"/>
  </si>
  <si>
    <t>会议拍照</t>
    <phoneticPr fontId="5" type="noConversion"/>
  </si>
  <si>
    <r>
      <rPr>
        <b/>
        <u/>
        <sz val="10"/>
        <rFont val="宋体"/>
        <family val="3"/>
        <charset val="134"/>
      </rPr>
      <t>单价</t>
    </r>
    <r>
      <rPr>
        <b/>
        <u/>
        <sz val="10"/>
        <rFont val="Arial"/>
        <family val="2"/>
      </rPr>
      <t>(</t>
    </r>
    <r>
      <rPr>
        <b/>
        <u/>
        <sz val="10"/>
        <rFont val="宋体"/>
        <family val="3"/>
        <charset val="134"/>
      </rPr>
      <t>人民币）</t>
    </r>
    <phoneticPr fontId="5" type="noConversion"/>
  </si>
  <si>
    <t>30人U型，130㎡（8.3*15.6*2.5）</t>
    <phoneticPr fontId="7" type="noConversion"/>
  </si>
  <si>
    <r>
      <rPr>
        <b/>
        <u/>
        <sz val="10"/>
        <rFont val="宋体"/>
        <family val="3"/>
        <charset val="134"/>
      </rPr>
      <t>人员费用</t>
    </r>
    <r>
      <rPr>
        <b/>
        <u/>
        <sz val="10"/>
        <rFont val="Arial"/>
        <family val="2"/>
      </rPr>
      <t xml:space="preserve">  </t>
    </r>
    <phoneticPr fontId="5" type="noConversion"/>
  </si>
  <si>
    <t>1人2天，预估</t>
    <phoneticPr fontId="7" type="noConversion"/>
  </si>
  <si>
    <r>
      <rPr>
        <b/>
        <u/>
        <sz val="11"/>
        <rFont val="宋体"/>
        <family val="3"/>
        <charset val="134"/>
      </rPr>
      <t>其他项目</t>
    </r>
    <r>
      <rPr>
        <b/>
        <u/>
        <sz val="11"/>
        <rFont val="Arial"/>
        <family val="2"/>
      </rPr>
      <t xml:space="preserve"> </t>
    </r>
    <phoneticPr fontId="5" type="noConversion"/>
  </si>
  <si>
    <r>
      <rPr>
        <b/>
        <sz val="10"/>
        <rFont val="宋体"/>
        <family val="3"/>
        <charset val="134"/>
      </rPr>
      <t>服务费（</t>
    </r>
    <r>
      <rPr>
        <b/>
        <sz val="10"/>
        <rFont val="Arial"/>
        <family val="2"/>
      </rPr>
      <t>8%</t>
    </r>
    <r>
      <rPr>
        <b/>
        <sz val="10"/>
        <rFont val="宋体"/>
        <family val="3"/>
        <charset val="134"/>
      </rPr>
      <t>）</t>
    </r>
    <phoneticPr fontId="5" type="noConversion"/>
  </si>
  <si>
    <r>
      <rPr>
        <b/>
        <u/>
        <sz val="11"/>
        <rFont val="宋体"/>
        <family val="3"/>
        <charset val="134"/>
      </rPr>
      <t>领队费用</t>
    </r>
    <r>
      <rPr>
        <b/>
        <u/>
        <sz val="11"/>
        <rFont val="Arial"/>
        <family val="2"/>
      </rPr>
      <t xml:space="preserve"> </t>
    </r>
    <phoneticPr fontId="5" type="noConversion"/>
  </si>
  <si>
    <t>含增值税6%</t>
    <phoneticPr fontId="7" type="noConversion"/>
  </si>
  <si>
    <r>
      <t xml:space="preserve">行程安排：
</t>
    </r>
    <r>
      <rPr>
        <b/>
        <sz val="10"/>
        <rFont val="宋体"/>
        <family val="3"/>
        <charset val="134"/>
      </rPr>
      <t>10.12 上午报到，下午会议
10.13 撤离</t>
    </r>
    <phoneticPr fontId="5" type="noConversion"/>
  </si>
  <si>
    <r>
      <rPr>
        <b/>
        <u/>
        <sz val="10"/>
        <rFont val="宋体"/>
        <family val="3"/>
        <charset val="134"/>
      </rPr>
      <t>单价</t>
    </r>
    <r>
      <rPr>
        <b/>
        <u/>
        <sz val="10"/>
        <rFont val="Arial"/>
        <family val="2"/>
      </rPr>
      <t>(</t>
    </r>
    <r>
      <rPr>
        <b/>
        <u/>
        <sz val="10"/>
        <rFont val="宋体"/>
        <family val="3"/>
        <charset val="134"/>
      </rPr>
      <t>人民币）</t>
    </r>
    <phoneticPr fontId="5" type="noConversion"/>
  </si>
  <si>
    <r>
      <rPr>
        <b/>
        <u/>
        <sz val="10"/>
        <rFont val="宋体"/>
        <family val="3"/>
        <charset val="134"/>
      </rPr>
      <t>次数</t>
    </r>
    <phoneticPr fontId="5" type="noConversion"/>
  </si>
  <si>
    <t>10月11-14日用车明细机表-申基索菲特</t>
    <phoneticPr fontId="25" type="noConversion"/>
  </si>
  <si>
    <t>序号</t>
    <phoneticPr fontId="27" type="noConversion"/>
  </si>
  <si>
    <t>基本信息</t>
  </si>
  <si>
    <t>去程</t>
  </si>
  <si>
    <t>用车</t>
    <phoneticPr fontId="27" type="noConversion"/>
  </si>
  <si>
    <t>姓名</t>
  </si>
  <si>
    <r>
      <t>手机号</t>
    </r>
    <r>
      <rPr>
        <b/>
        <sz val="9"/>
        <color rgb="FFFF0000"/>
        <rFont val="微软雅黑"/>
        <family val="2"/>
        <charset val="134"/>
      </rPr>
      <t>*</t>
    </r>
  </si>
  <si>
    <t>去程日期</t>
  </si>
  <si>
    <t>航班号</t>
  </si>
  <si>
    <t>出发</t>
    <phoneticPr fontId="25" type="noConversion"/>
  </si>
  <si>
    <t>到达</t>
    <phoneticPr fontId="25" type="noConversion"/>
  </si>
  <si>
    <t>上车时间</t>
    <phoneticPr fontId="25" type="noConversion"/>
  </si>
  <si>
    <t>航站楼</t>
    <phoneticPr fontId="27" type="noConversion"/>
  </si>
  <si>
    <t>车型</t>
    <phoneticPr fontId="27" type="noConversion"/>
  </si>
  <si>
    <t>柳曦光</t>
  </si>
  <si>
    <t>13945675477</t>
  </si>
  <si>
    <t>CA4364</t>
    <phoneticPr fontId="25" type="noConversion"/>
  </si>
  <si>
    <t>哈尔滨</t>
    <phoneticPr fontId="25" type="noConversion"/>
  </si>
  <si>
    <t>重庆</t>
    <phoneticPr fontId="25" type="noConversion"/>
  </si>
  <si>
    <t>T3</t>
    <phoneticPr fontId="27" type="noConversion"/>
  </si>
  <si>
    <t>小车</t>
    <phoneticPr fontId="27" type="noConversion"/>
  </si>
  <si>
    <t>张建中</t>
  </si>
  <si>
    <t>18001315877</t>
  </si>
  <si>
    <t>CA1409</t>
    <phoneticPr fontId="25" type="noConversion"/>
  </si>
  <si>
    <t>北京</t>
    <phoneticPr fontId="25" type="noConversion"/>
  </si>
  <si>
    <t>张禁</t>
  </si>
  <si>
    <t>13797229765</t>
  </si>
  <si>
    <t>CZ6175</t>
    <phoneticPr fontId="27" type="noConversion"/>
  </si>
  <si>
    <t>武汉</t>
    <phoneticPr fontId="25" type="noConversion"/>
  </si>
  <si>
    <t>唐隽</t>
  </si>
  <si>
    <t>18909698803</t>
  </si>
  <si>
    <t>MU5483</t>
    <phoneticPr fontId="27" type="noConversion"/>
  </si>
  <si>
    <t>合肥</t>
    <phoneticPr fontId="25" type="noConversion"/>
  </si>
  <si>
    <t>重庆</t>
  </si>
  <si>
    <t>顾恒</t>
  </si>
  <si>
    <t>13327832793</t>
    <phoneticPr fontId="25" type="noConversion"/>
  </si>
  <si>
    <t>10月12日</t>
  </si>
  <si>
    <t>MU2925</t>
    <phoneticPr fontId="25" type="noConversion"/>
  </si>
  <si>
    <t>南京</t>
    <phoneticPr fontId="25" type="noConversion"/>
  </si>
  <si>
    <t>王宪明</t>
    <phoneticPr fontId="27" type="noConversion"/>
  </si>
  <si>
    <t>13802060475</t>
    <phoneticPr fontId="27" type="noConversion"/>
  </si>
  <si>
    <t>CA1679</t>
    <phoneticPr fontId="27" type="noConversion"/>
  </si>
  <si>
    <t>天津</t>
  </si>
  <si>
    <t>赵玉林</t>
    <phoneticPr fontId="27" type="noConversion"/>
  </si>
  <si>
    <t>CA1679</t>
  </si>
  <si>
    <t>赵作涛</t>
    <phoneticPr fontId="27" type="noConversion"/>
  </si>
  <si>
    <t>CA1431</t>
    <phoneticPr fontId="27" type="noConversion"/>
  </si>
  <si>
    <t>北京</t>
    <phoneticPr fontId="27" type="noConversion"/>
  </si>
  <si>
    <t>重庆</t>
    <phoneticPr fontId="27" type="noConversion"/>
  </si>
  <si>
    <t>康娟娟</t>
    <phoneticPr fontId="27" type="noConversion"/>
  </si>
  <si>
    <t>13601196441</t>
    <phoneticPr fontId="27" type="noConversion"/>
  </si>
  <si>
    <t>曾跃平</t>
  </si>
  <si>
    <t>13581697890</t>
  </si>
  <si>
    <t>CA1429</t>
    <phoneticPr fontId="27" type="noConversion"/>
  </si>
  <si>
    <t>北京</t>
  </si>
  <si>
    <t>邹颖</t>
  </si>
  <si>
    <t>18017336869</t>
  </si>
  <si>
    <t>MU5493</t>
    <phoneticPr fontId="27" type="noConversion"/>
  </si>
  <si>
    <t>上海</t>
    <phoneticPr fontId="25" type="noConversion"/>
  </si>
  <si>
    <t>王秀丽</t>
  </si>
  <si>
    <t>18017336663</t>
  </si>
  <si>
    <t>MU5493</t>
  </si>
  <si>
    <t>高谦</t>
  </si>
  <si>
    <t>18922232001</t>
  </si>
  <si>
    <t>CZ3405</t>
  </si>
  <si>
    <t>广州</t>
  </si>
  <si>
    <t>袁卫如</t>
  </si>
  <si>
    <t>13918125328</t>
  </si>
  <si>
    <t>MU5423</t>
  </si>
  <si>
    <t>张宪琪</t>
  </si>
  <si>
    <t>CA4554</t>
  </si>
  <si>
    <t>杭州</t>
    <phoneticPr fontId="25" type="noConversion"/>
  </si>
  <si>
    <t>沈颖</t>
  </si>
  <si>
    <t>13575756159</t>
  </si>
  <si>
    <t>专家集体用车</t>
    <phoneticPr fontId="25" type="noConversion"/>
  </si>
  <si>
    <t>外出</t>
    <phoneticPr fontId="27" type="noConversion"/>
  </si>
  <si>
    <t>考斯特</t>
    <phoneticPr fontId="27" type="noConversion"/>
  </si>
  <si>
    <t>CZ8117</t>
    <phoneticPr fontId="27" type="noConversion"/>
  </si>
  <si>
    <t>广州</t>
    <phoneticPr fontId="25" type="noConversion"/>
  </si>
  <si>
    <t>外出就餐</t>
    <phoneticPr fontId="27" type="noConversion"/>
  </si>
  <si>
    <t>GL8</t>
    <phoneticPr fontId="27" type="noConversion"/>
  </si>
  <si>
    <t>MU5430</t>
    <phoneticPr fontId="25" type="noConversion"/>
  </si>
  <si>
    <t xml:space="preserve">3U8967 </t>
    <phoneticPr fontId="27" type="noConversion"/>
  </si>
  <si>
    <t>大连</t>
    <phoneticPr fontId="25" type="noConversion"/>
  </si>
  <si>
    <t>T2A</t>
    <phoneticPr fontId="27" type="noConversion"/>
  </si>
  <si>
    <t>陆前进</t>
  </si>
  <si>
    <t>FM9428</t>
    <phoneticPr fontId="27" type="noConversion"/>
  </si>
  <si>
    <t>CA4557</t>
    <phoneticPr fontId="27" type="noConversion"/>
  </si>
  <si>
    <t>CA4541</t>
    <phoneticPr fontId="27" type="noConversion"/>
  </si>
  <si>
    <t>CA1440</t>
    <phoneticPr fontId="27" type="noConversion"/>
  </si>
  <si>
    <t>天津</t>
    <phoneticPr fontId="25" type="noConversion"/>
  </si>
  <si>
    <t>MU9424</t>
    <phoneticPr fontId="27" type="noConversion"/>
  </si>
  <si>
    <t>CA1762</t>
    <phoneticPr fontId="27" type="noConversion"/>
  </si>
  <si>
    <t>CA4363</t>
    <phoneticPr fontId="27" type="noConversion"/>
  </si>
  <si>
    <t>MU5365</t>
    <phoneticPr fontId="25" type="noConversion"/>
  </si>
  <si>
    <t>酒店自助晚餐</t>
    <phoneticPr fontId="7" type="noConversion"/>
  </si>
  <si>
    <t>10月11日晚</t>
    <phoneticPr fontId="7" type="noConversion"/>
  </si>
  <si>
    <t>10月12日午</t>
    <phoneticPr fontId="7" type="noConversion"/>
  </si>
  <si>
    <t>午餐零点</t>
    <phoneticPr fontId="7" type="noConversion"/>
  </si>
  <si>
    <t>订单号</t>
  </si>
  <si>
    <t>乘客名单</t>
  </si>
  <si>
    <t>出发日期</t>
  </si>
  <si>
    <t>航程</t>
  </si>
  <si>
    <t>票款</t>
  </si>
  <si>
    <t>已收款</t>
  </si>
  <si>
    <t>退票金额</t>
  </si>
  <si>
    <t>订单结算</t>
  </si>
  <si>
    <t>类型</t>
  </si>
  <si>
    <t>人数</t>
  </si>
  <si>
    <t>小计</t>
  </si>
  <si>
    <t>SK201709260104</t>
  </si>
  <si>
    <t>广州-重庆</t>
  </si>
  <si>
    <t>成人</t>
  </si>
  <si>
    <t>--</t>
  </si>
  <si>
    <t>SK201709260105</t>
  </si>
  <si>
    <t>[王秀丽, 邹颖]</t>
  </si>
  <si>
    <t>上海-重庆</t>
  </si>
  <si>
    <t>SK201709260106</t>
  </si>
  <si>
    <t>*MU9424</t>
  </si>
  <si>
    <t>重庆-上海</t>
  </si>
  <si>
    <t>SK201709260107</t>
  </si>
  <si>
    <t>CA4557</t>
  </si>
  <si>
    <t>重庆-南京</t>
  </si>
  <si>
    <t>SK201709260110</t>
  </si>
  <si>
    <t>SK201709260113</t>
  </si>
  <si>
    <t>CA4541</t>
  </si>
  <si>
    <t>SK201709280090</t>
  </si>
  <si>
    <t>CA1431</t>
  </si>
  <si>
    <t>北京-重庆</t>
  </si>
  <si>
    <t>SK201709280093</t>
  </si>
  <si>
    <t>MU5483</t>
  </si>
  <si>
    <t>合肥-重庆</t>
  </si>
  <si>
    <t>SK201709280096</t>
  </si>
  <si>
    <t>MU5365</t>
  </si>
  <si>
    <t>重庆-合肥</t>
  </si>
  <si>
    <t>SK201709280097</t>
  </si>
  <si>
    <t>CA4364</t>
  </si>
  <si>
    <t>哈尔滨-重庆</t>
  </si>
  <si>
    <t>SK201709280098</t>
  </si>
  <si>
    <t>CA4363</t>
  </si>
  <si>
    <t>重庆-哈尔滨</t>
  </si>
  <si>
    <t>SK201709280099</t>
  </si>
  <si>
    <t>CZ6175</t>
  </si>
  <si>
    <t>武汉-重庆</t>
  </si>
  <si>
    <t>SK201709280102</t>
  </si>
  <si>
    <t>CZ8177</t>
  </si>
  <si>
    <t>重庆-武汉</t>
  </si>
  <si>
    <t>SK201709290026</t>
  </si>
  <si>
    <t>FM9428</t>
  </si>
  <si>
    <t>SK201709290144</t>
  </si>
  <si>
    <t>[沈颖 , 张宪琪 ]</t>
  </si>
  <si>
    <t>杭州-重庆</t>
  </si>
  <si>
    <t>SK201709290146</t>
  </si>
  <si>
    <t>GJ8692</t>
  </si>
  <si>
    <t>SK201709290147</t>
  </si>
  <si>
    <t>CA1762</t>
  </si>
  <si>
    <t>重庆-杭州</t>
  </si>
  <si>
    <t>SK201709290148</t>
  </si>
  <si>
    <t>CA1429</t>
  </si>
  <si>
    <t>SK201709290149</t>
  </si>
  <si>
    <t>3U8967</t>
  </si>
  <si>
    <t>重庆-大连</t>
  </si>
  <si>
    <t>SK201709290152</t>
  </si>
  <si>
    <t>MU2925</t>
  </si>
  <si>
    <t>南京-重庆</t>
  </si>
  <si>
    <t>SK201709290153</t>
  </si>
  <si>
    <t>MU5430</t>
  </si>
  <si>
    <t>SK201710120094</t>
  </si>
  <si>
    <t xml:space="preserve">沈颖 </t>
  </si>
  <si>
    <t>SKGQ201710090003</t>
  </si>
  <si>
    <t>CA1409</t>
  </si>
  <si>
    <t>合计</t>
  </si>
  <si>
    <t>客户合计</t>
  </si>
  <si>
    <t>10月13日午</t>
  </si>
  <si>
    <t>2000元/桌</t>
    <phoneticPr fontId="7" type="noConversion"/>
  </si>
  <si>
    <t>接机牌</t>
    <phoneticPr fontId="7" type="noConversion"/>
  </si>
  <si>
    <t>条幅</t>
    <phoneticPr fontId="7" type="noConversion"/>
  </si>
  <si>
    <t>讲台贴</t>
    <phoneticPr fontId="5" type="noConversion"/>
  </si>
  <si>
    <t>日程打印</t>
    <phoneticPr fontId="7" type="noConversion"/>
  </si>
  <si>
    <t>10月13日市内用车GL8（外出用餐，送回酒店）</t>
    <phoneticPr fontId="7" type="noConversion"/>
  </si>
  <si>
    <t>送货费</t>
    <phoneticPr fontId="7" type="noConversion"/>
  </si>
  <si>
    <t>自买酒水</t>
    <phoneticPr fontId="7" type="noConversion"/>
  </si>
  <si>
    <t>特产</t>
    <phoneticPr fontId="7" type="noConversion"/>
  </si>
  <si>
    <t>现场增加制作送货费</t>
    <phoneticPr fontId="7" type="noConversion"/>
  </si>
  <si>
    <t>按照15㎡</t>
    <phoneticPr fontId="5" type="noConversion"/>
  </si>
  <si>
    <t>1.5*2米</t>
    <phoneticPr fontId="5" type="noConversion"/>
  </si>
  <si>
    <t>各地报销总数</t>
    <phoneticPr fontId="7" type="noConversion"/>
  </si>
  <si>
    <t>11日2间、12日13间</t>
    <phoneticPr fontId="7" type="noConversion"/>
  </si>
</sst>
</file>

<file path=xl/styles.xml><?xml version="1.0" encoding="utf-8"?>
<styleSheet xmlns="http://schemas.openxmlformats.org/spreadsheetml/2006/main">
  <numFmts count="8">
    <numFmt numFmtId="7" formatCode="&quot;¥&quot;#,##0.00;&quot;¥&quot;\-#,##0.00"/>
    <numFmt numFmtId="176" formatCode="yyyy&quot;年&quot;m&quot;月&quot;d&quot;日&quot;;@"/>
    <numFmt numFmtId="177" formatCode="&quot;¥&quot;#,##0.00_);[Red]\(&quot;¥&quot;#,##0.00\)"/>
    <numFmt numFmtId="178" formatCode="m&quot;月&quot;d&quot;日&quot;;@"/>
    <numFmt numFmtId="179" formatCode="h:mm;@"/>
    <numFmt numFmtId="180" formatCode="yyyy&quot;年&quot;mm&quot;月&quot;dd&quot;日&quot;"/>
    <numFmt numFmtId="181" formatCode="0.0"/>
    <numFmt numFmtId="182" formatCode="#"/>
  </numFmts>
  <fonts count="4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宋体"/>
      <family val="3"/>
      <charset val="134"/>
    </font>
    <font>
      <u/>
      <sz val="10"/>
      <name val="Arial"/>
      <family val="2"/>
    </font>
    <font>
      <sz val="9"/>
      <name val="宋体"/>
      <family val="3"/>
      <charset val="134"/>
    </font>
    <font>
      <b/>
      <sz val="22"/>
      <name val="宋体"/>
      <family val="3"/>
      <charset val="134"/>
    </font>
    <font>
      <b/>
      <sz val="22"/>
      <name val="Arial"/>
      <family val="2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u/>
      <sz val="11"/>
      <name val="宋体"/>
      <family val="3"/>
      <charset val="134"/>
    </font>
    <font>
      <b/>
      <u/>
      <sz val="11"/>
      <name val="Arial"/>
      <family val="2"/>
    </font>
    <font>
      <b/>
      <u/>
      <sz val="10"/>
      <name val="Arial"/>
      <family val="2"/>
    </font>
    <font>
      <b/>
      <u/>
      <sz val="10"/>
      <name val="宋体"/>
      <family val="3"/>
      <charset val="134"/>
    </font>
    <font>
      <sz val="10"/>
      <name val="宋体"/>
      <family val="3"/>
      <charset val="134"/>
    </font>
    <font>
      <u/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Arial"/>
      <family val="2"/>
    </font>
    <font>
      <sz val="11"/>
      <color theme="1"/>
      <name val="宋体"/>
      <family val="3"/>
      <charset val="134"/>
      <scheme val="minor"/>
    </font>
    <font>
      <sz val="2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9"/>
      <color rgb="FFFFFFFF"/>
      <name val="微软雅黑"/>
      <family val="2"/>
      <charset val="134"/>
    </font>
    <font>
      <sz val="12"/>
      <name val="宋体"/>
      <family val="3"/>
      <charset val="134"/>
    </font>
    <font>
      <b/>
      <sz val="9"/>
      <color rgb="FFFF0000"/>
      <name val="微软雅黑"/>
      <family val="2"/>
      <charset val="134"/>
    </font>
    <font>
      <sz val="8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rgb="FF000000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auto="1"/>
      </left>
      <right style="thin">
        <color indexed="16"/>
      </right>
      <top style="thin">
        <color indexed="16"/>
      </top>
      <bottom style="thin">
        <color auto="1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2" fillId="0" borderId="0"/>
    <xf numFmtId="9" fontId="22" fillId="0" borderId="0" applyFont="0" applyFill="0" applyBorder="0" applyAlignment="0" applyProtection="0">
      <alignment vertical="center"/>
    </xf>
    <xf numFmtId="0" fontId="1" fillId="0" borderId="0">
      <alignment horizontal="justify" vertical="justify" textRotation="127" wrapText="1"/>
      <protection hidden="1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protection locked="0"/>
    </xf>
    <xf numFmtId="0" fontId="29" fillId="0" borderId="0">
      <protection locked="0"/>
    </xf>
  </cellStyleXfs>
  <cellXfs count="255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7" fontId="6" fillId="4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7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2" fillId="4" borderId="3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11" fillId="6" borderId="2" xfId="1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right"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11" fillId="2" borderId="22" xfId="1" applyFont="1" applyFill="1" applyBorder="1" applyAlignment="1">
      <alignment horizontal="right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58" fontId="16" fillId="2" borderId="19" xfId="0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left" vertical="center" wrapText="1"/>
    </xf>
    <xf numFmtId="58" fontId="16" fillId="2" borderId="10" xfId="0" applyNumberFormat="1" applyFont="1" applyFill="1" applyBorder="1" applyAlignment="1">
      <alignment horizontal="center" vertical="center" wrapText="1"/>
    </xf>
    <xf numFmtId="58" fontId="17" fillId="4" borderId="10" xfId="0" applyNumberFormat="1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177" fontId="12" fillId="3" borderId="2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177" fontId="12" fillId="3" borderId="22" xfId="0" applyNumberFormat="1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9" fillId="0" borderId="10" xfId="1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left" vertical="center"/>
    </xf>
    <xf numFmtId="0" fontId="19" fillId="0" borderId="28" xfId="1" applyFont="1" applyFill="1" applyBorder="1" applyAlignment="1">
      <alignment horizontal="center" vertical="center" wrapText="1"/>
    </xf>
    <xf numFmtId="7" fontId="6" fillId="4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 wrapText="1"/>
    </xf>
    <xf numFmtId="0" fontId="11" fillId="3" borderId="21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14" fontId="17" fillId="4" borderId="19" xfId="0" applyNumberFormat="1" applyFont="1" applyFill="1" applyBorder="1" applyAlignment="1">
      <alignment horizontal="center" vertical="center" wrapText="1"/>
    </xf>
    <xf numFmtId="14" fontId="17" fillId="4" borderId="8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4" borderId="19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177" fontId="12" fillId="4" borderId="2" xfId="0" applyNumberFormat="1" applyFont="1" applyFill="1" applyBorder="1" applyAlignment="1">
      <alignment horizontal="center" vertical="center" wrapText="1"/>
    </xf>
    <xf numFmtId="177" fontId="11" fillId="4" borderId="2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177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4" borderId="28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177" fontId="6" fillId="4" borderId="4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left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left" vertical="center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177" fontId="12" fillId="2" borderId="32" xfId="0" applyNumberFormat="1" applyFont="1" applyFill="1" applyBorder="1" applyAlignment="1">
      <alignment horizontal="center" vertical="center" wrapText="1"/>
    </xf>
    <xf numFmtId="177" fontId="21" fillId="2" borderId="32" xfId="0" applyNumberFormat="1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177" fontId="6" fillId="4" borderId="35" xfId="0" applyNumberFormat="1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left" vertical="center" wrapText="1"/>
    </xf>
    <xf numFmtId="177" fontId="12" fillId="3" borderId="15" xfId="0" applyNumberFormat="1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/>
    </xf>
    <xf numFmtId="9" fontId="12" fillId="3" borderId="15" xfId="2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77" fontId="12" fillId="2" borderId="4" xfId="0" applyNumberFormat="1" applyFont="1" applyFill="1" applyBorder="1" applyAlignment="1">
      <alignment horizontal="center" vertical="center" wrapText="1"/>
    </xf>
    <xf numFmtId="177" fontId="11" fillId="2" borderId="4" xfId="0" applyNumberFormat="1" applyFont="1" applyFill="1" applyBorder="1" applyAlignment="1">
      <alignment horizontal="center" vertical="center" wrapText="1"/>
    </xf>
    <xf numFmtId="177" fontId="15" fillId="2" borderId="4" xfId="0" applyNumberFormat="1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7" fillId="4" borderId="39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vertical="center" wrapText="1"/>
    </xf>
    <xf numFmtId="49" fontId="11" fillId="7" borderId="14" xfId="0" applyNumberFormat="1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/>
    </xf>
    <xf numFmtId="177" fontId="12" fillId="7" borderId="15" xfId="0" applyNumberFormat="1" applyFont="1" applyFill="1" applyBorder="1" applyAlignment="1">
      <alignment horizontal="center" vertical="center"/>
    </xf>
    <xf numFmtId="0" fontId="12" fillId="7" borderId="38" xfId="0" applyFont="1" applyFill="1" applyBorder="1" applyAlignment="1">
      <alignment horizontal="center" vertical="center"/>
    </xf>
    <xf numFmtId="14" fontId="17" fillId="4" borderId="41" xfId="0" applyNumberFormat="1" applyFont="1" applyFill="1" applyBorder="1" applyAlignment="1">
      <alignment horizontal="center" vertical="center" wrapText="1"/>
    </xf>
    <xf numFmtId="177" fontId="6" fillId="6" borderId="2" xfId="0" applyNumberFormat="1" applyFont="1" applyFill="1" applyBorder="1" applyAlignment="1">
      <alignment horizontal="center" vertical="center"/>
    </xf>
    <xf numFmtId="177" fontId="6" fillId="6" borderId="4" xfId="0" applyNumberFormat="1" applyFont="1" applyFill="1" applyBorder="1" applyAlignment="1">
      <alignment horizontal="center" vertical="center"/>
    </xf>
    <xf numFmtId="49" fontId="11" fillId="5" borderId="14" xfId="0" applyNumberFormat="1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/>
    </xf>
    <xf numFmtId="177" fontId="12" fillId="5" borderId="15" xfId="0" applyNumberFormat="1" applyFont="1" applyFill="1" applyBorder="1" applyAlignment="1">
      <alignment horizontal="center" vertical="center"/>
    </xf>
    <xf numFmtId="0" fontId="12" fillId="5" borderId="38" xfId="0" applyFont="1" applyFill="1" applyBorder="1" applyAlignment="1">
      <alignment horizontal="center" vertical="center"/>
    </xf>
    <xf numFmtId="49" fontId="11" fillId="5" borderId="42" xfId="0" applyNumberFormat="1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9" fontId="12" fillId="5" borderId="43" xfId="0" applyNumberFormat="1" applyFont="1" applyFill="1" applyBorder="1" applyAlignment="1">
      <alignment horizontal="center" vertical="center"/>
    </xf>
    <xf numFmtId="177" fontId="12" fillId="5" borderId="43" xfId="0" applyNumberFormat="1" applyFont="1" applyFill="1" applyBorder="1" applyAlignment="1">
      <alignment horizontal="center" vertical="center"/>
    </xf>
    <xf numFmtId="0" fontId="11" fillId="5" borderId="44" xfId="0" applyFont="1" applyFill="1" applyBorder="1" applyAlignment="1">
      <alignment horizontal="center" vertical="center"/>
    </xf>
    <xf numFmtId="49" fontId="11" fillId="8" borderId="42" xfId="0" applyNumberFormat="1" applyFont="1" applyFill="1" applyBorder="1" applyAlignment="1">
      <alignment horizontal="center" vertical="center" wrapText="1"/>
    </xf>
    <xf numFmtId="0" fontId="12" fillId="8" borderId="43" xfId="0" applyFont="1" applyFill="1" applyBorder="1" applyAlignment="1">
      <alignment horizontal="center" vertical="center"/>
    </xf>
    <xf numFmtId="9" fontId="12" fillId="8" borderId="43" xfId="0" applyNumberFormat="1" applyFont="1" applyFill="1" applyBorder="1" applyAlignment="1">
      <alignment horizontal="center" vertical="center"/>
    </xf>
    <xf numFmtId="177" fontId="12" fillId="8" borderId="43" xfId="0" applyNumberFormat="1" applyFont="1" applyFill="1" applyBorder="1" applyAlignment="1">
      <alignment horizontal="center" vertical="center"/>
    </xf>
    <xf numFmtId="0" fontId="11" fillId="8" borderId="44" xfId="0" applyFont="1" applyFill="1" applyBorder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8" fillId="11" borderId="2" xfId="0" applyFont="1" applyFill="1" applyBorder="1" applyAlignment="1">
      <alignment horizontal="center" vertical="center"/>
    </xf>
    <xf numFmtId="178" fontId="28" fillId="9" borderId="2" xfId="6" applyNumberFormat="1" applyFont="1" applyFill="1" applyBorder="1" applyAlignment="1" applyProtection="1">
      <alignment horizontal="center" vertical="center" wrapText="1"/>
    </xf>
    <xf numFmtId="0" fontId="28" fillId="9" borderId="2" xfId="6" applyFont="1" applyFill="1" applyBorder="1" applyAlignment="1" applyProtection="1">
      <alignment horizontal="center" vertical="center" wrapText="1"/>
    </xf>
    <xf numFmtId="178" fontId="28" fillId="10" borderId="2" xfId="6" applyNumberFormat="1" applyFont="1" applyFill="1" applyBorder="1" applyAlignment="1" applyProtection="1">
      <alignment horizontal="center" vertical="center" wrapText="1"/>
    </xf>
    <xf numFmtId="0" fontId="28" fillId="10" borderId="2" xfId="6" applyFont="1" applyFill="1" applyBorder="1" applyAlignment="1" applyProtection="1">
      <alignment horizontal="center" vertical="center" wrapText="1"/>
    </xf>
    <xf numFmtId="179" fontId="28" fillId="10" borderId="2" xfId="6" applyNumberFormat="1" applyFont="1" applyFill="1" applyBorder="1" applyAlignment="1" applyProtection="1">
      <alignment horizontal="center" vertical="center" wrapText="1"/>
    </xf>
    <xf numFmtId="178" fontId="28" fillId="11" borderId="2" xfId="6" applyNumberFormat="1" applyFont="1" applyFill="1" applyBorder="1" applyAlignment="1" applyProtection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49" fontId="33" fillId="6" borderId="2" xfId="0" applyNumberFormat="1" applyFont="1" applyFill="1" applyBorder="1" applyAlignment="1">
      <alignment horizontal="center" vertical="center"/>
    </xf>
    <xf numFmtId="178" fontId="31" fillId="0" borderId="2" xfId="7" applyNumberFormat="1" applyFont="1" applyFill="1" applyBorder="1" applyAlignment="1" applyProtection="1">
      <alignment horizontal="center" vertical="center"/>
    </xf>
    <xf numFmtId="0" fontId="31" fillId="0" borderId="2" xfId="6" applyFont="1" applyFill="1" applyBorder="1" applyAlignment="1" applyProtection="1">
      <alignment horizontal="center" vertical="center" wrapText="1"/>
    </xf>
    <xf numFmtId="20" fontId="31" fillId="0" borderId="2" xfId="6" applyNumberFormat="1" applyFont="1" applyFill="1" applyBorder="1" applyAlignment="1" applyProtection="1">
      <alignment horizontal="center" vertical="center" wrapText="1"/>
    </xf>
    <xf numFmtId="178" fontId="33" fillId="0" borderId="2" xfId="7" applyNumberFormat="1" applyFont="1" applyFill="1" applyBorder="1" applyAlignment="1" applyProtection="1">
      <alignment horizontal="center" vertical="center"/>
    </xf>
    <xf numFmtId="49" fontId="31" fillId="0" borderId="2" xfId="6" applyNumberFormat="1" applyFont="1" applyFill="1" applyBorder="1" applyAlignment="1" applyProtection="1">
      <alignment horizontal="center" vertical="center" wrapText="1"/>
    </xf>
    <xf numFmtId="58" fontId="31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179" fontId="31" fillId="0" borderId="2" xfId="6" applyNumberFormat="1" applyFont="1" applyFill="1" applyBorder="1" applyAlignment="1" applyProtection="1">
      <alignment horizontal="center" vertical="center" wrapText="1"/>
    </xf>
    <xf numFmtId="0" fontId="31" fillId="0" borderId="2" xfId="6" applyFont="1" applyFill="1" applyBorder="1" applyAlignment="1" applyProtection="1">
      <alignment horizontal="center" vertical="center"/>
    </xf>
    <xf numFmtId="178" fontId="26" fillId="0" borderId="0" xfId="0" applyNumberFormat="1" applyFont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5" fillId="0" borderId="10" xfId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 wrapText="1"/>
    </xf>
    <xf numFmtId="0" fontId="37" fillId="0" borderId="0" xfId="0" applyFont="1" applyFill="1" applyBorder="1" applyAlignment="1"/>
    <xf numFmtId="49" fontId="36" fillId="4" borderId="46" xfId="0" applyNumberFormat="1" applyFont="1" applyFill="1" applyBorder="1" applyAlignment="1">
      <alignment horizontal="center" vertical="center"/>
    </xf>
    <xf numFmtId="49" fontId="38" fillId="6" borderId="45" xfId="0" applyNumberFormat="1" applyFont="1" applyFill="1" applyBorder="1" applyAlignment="1">
      <alignment horizontal="center" vertical="center" wrapText="1" shrinkToFit="1"/>
    </xf>
    <xf numFmtId="49" fontId="38" fillId="6" borderId="46" xfId="0" applyNumberFormat="1" applyFont="1" applyFill="1" applyBorder="1" applyAlignment="1">
      <alignment horizontal="center" vertical="center" wrapText="1" shrinkToFit="1"/>
    </xf>
    <xf numFmtId="180" fontId="38" fillId="6" borderId="46" xfId="0" applyNumberFormat="1" applyFont="1" applyFill="1" applyBorder="1" applyAlignment="1">
      <alignment horizontal="center" vertical="center" wrapText="1" shrinkToFit="1"/>
    </xf>
    <xf numFmtId="181" fontId="38" fillId="6" borderId="46" xfId="0" applyNumberFormat="1" applyFont="1" applyFill="1" applyBorder="1" applyAlignment="1">
      <alignment horizontal="center" vertical="center" wrapText="1" shrinkToFit="1"/>
    </xf>
    <xf numFmtId="182" fontId="38" fillId="6" borderId="46" xfId="0" applyNumberFormat="1" applyFont="1" applyFill="1" applyBorder="1" applyAlignment="1">
      <alignment horizontal="center" vertical="center" wrapText="1" shrinkToFit="1"/>
    </xf>
    <xf numFmtId="0" fontId="37" fillId="6" borderId="0" xfId="0" applyFont="1" applyFill="1" applyBorder="1" applyAlignment="1"/>
    <xf numFmtId="49" fontId="37" fillId="6" borderId="45" xfId="0" applyNumberFormat="1" applyFont="1" applyFill="1" applyBorder="1" applyAlignment="1">
      <alignment horizontal="center" vertical="center" wrapText="1" shrinkToFit="1"/>
    </xf>
    <xf numFmtId="49" fontId="37" fillId="6" borderId="46" xfId="0" applyNumberFormat="1" applyFont="1" applyFill="1" applyBorder="1" applyAlignment="1">
      <alignment horizontal="center" vertical="center" wrapText="1" shrinkToFit="1"/>
    </xf>
    <xf numFmtId="180" fontId="37" fillId="6" borderId="46" xfId="0" applyNumberFormat="1" applyFont="1" applyFill="1" applyBorder="1" applyAlignment="1">
      <alignment horizontal="center" vertical="center" wrapText="1" shrinkToFit="1"/>
    </xf>
    <xf numFmtId="181" fontId="37" fillId="6" borderId="46" xfId="0" applyNumberFormat="1" applyFont="1" applyFill="1" applyBorder="1" applyAlignment="1">
      <alignment horizontal="center" vertical="center" wrapText="1" shrinkToFit="1"/>
    </xf>
    <xf numFmtId="182" fontId="37" fillId="6" borderId="46" xfId="0" applyNumberFormat="1" applyFont="1" applyFill="1" applyBorder="1" applyAlignment="1">
      <alignment horizontal="center" vertical="center" wrapText="1" shrinkToFit="1"/>
    </xf>
    <xf numFmtId="49" fontId="39" fillId="6" borderId="46" xfId="0" applyNumberFormat="1" applyFont="1" applyFill="1" applyBorder="1" applyAlignment="1">
      <alignment horizontal="center" vertical="center" wrapText="1" shrinkToFit="1"/>
    </xf>
    <xf numFmtId="181" fontId="39" fillId="6" borderId="46" xfId="0" applyNumberFormat="1" applyFont="1" applyFill="1" applyBorder="1" applyAlignment="1">
      <alignment horizontal="center" vertical="center" wrapText="1" shrinkToFit="1"/>
    </xf>
    <xf numFmtId="49" fontId="36" fillId="4" borderId="45" xfId="0" applyNumberFormat="1" applyFont="1" applyFill="1" applyBorder="1" applyAlignment="1">
      <alignment horizontal="center" vertical="center"/>
    </xf>
    <xf numFmtId="0" fontId="36" fillId="4" borderId="46" xfId="0" applyFont="1" applyFill="1" applyBorder="1" applyAlignment="1">
      <alignment horizontal="center" vertical="center"/>
    </xf>
    <xf numFmtId="49" fontId="40" fillId="4" borderId="46" xfId="0" applyNumberFormat="1" applyFont="1" applyFill="1" applyBorder="1" applyAlignment="1">
      <alignment horizontal="center" vertical="center"/>
    </xf>
    <xf numFmtId="181" fontId="36" fillId="4" borderId="48" xfId="0" applyNumberFormat="1" applyFont="1" applyFill="1" applyBorder="1" applyAlignment="1">
      <alignment horizontal="center" vertical="center"/>
    </xf>
    <xf numFmtId="0" fontId="35" fillId="4" borderId="29" xfId="0" applyFont="1" applyFill="1" applyBorder="1" applyAlignment="1">
      <alignment horizontal="left" vertical="center"/>
    </xf>
    <xf numFmtId="0" fontId="35" fillId="4" borderId="19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vertical="center" wrapText="1"/>
    </xf>
    <xf numFmtId="0" fontId="35" fillId="4" borderId="8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35" fillId="4" borderId="3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vertical="center" wrapText="1"/>
    </xf>
    <xf numFmtId="0" fontId="11" fillId="4" borderId="3" xfId="1" applyFont="1" applyFill="1" applyBorder="1" applyAlignment="1">
      <alignment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9" xfId="1" applyFont="1" applyFill="1" applyBorder="1" applyAlignment="1">
      <alignment vertical="center" wrapText="1"/>
    </xf>
    <xf numFmtId="0" fontId="11" fillId="4" borderId="12" xfId="1" applyFont="1" applyFill="1" applyBorder="1" applyAlignment="1">
      <alignment vertical="center" wrapText="1"/>
    </xf>
    <xf numFmtId="0" fontId="11" fillId="4" borderId="13" xfId="1" applyFont="1" applyFill="1" applyBorder="1" applyAlignment="1">
      <alignment vertical="center" wrapText="1"/>
    </xf>
    <xf numFmtId="0" fontId="11" fillId="4" borderId="16" xfId="1" applyFont="1" applyFill="1" applyBorder="1" applyAlignment="1">
      <alignment vertical="center" wrapText="1"/>
    </xf>
    <xf numFmtId="0" fontId="11" fillId="4" borderId="17" xfId="1" applyFont="1" applyFill="1" applyBorder="1" applyAlignment="1">
      <alignment vertical="center" wrapText="1"/>
    </xf>
    <xf numFmtId="0" fontId="11" fillId="4" borderId="18" xfId="1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76" fontId="12" fillId="2" borderId="9" xfId="1" applyNumberFormat="1" applyFont="1" applyFill="1" applyBorder="1" applyAlignment="1">
      <alignment horizontal="center" vertical="center" wrapText="1"/>
    </xf>
    <xf numFmtId="176" fontId="12" fillId="2" borderId="13" xfId="1" applyNumberFormat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12" fillId="2" borderId="21" xfId="1" applyFont="1" applyFill="1" applyBorder="1" applyAlignment="1">
      <alignment horizontal="center" vertical="center" wrapText="1"/>
    </xf>
    <xf numFmtId="0" fontId="12" fillId="2" borderId="16" xfId="1" applyFont="1" applyFill="1" applyBorder="1" applyAlignment="1">
      <alignment horizontal="center" vertical="center" wrapText="1"/>
    </xf>
    <xf numFmtId="0" fontId="12" fillId="2" borderId="18" xfId="1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49" fontId="11" fillId="3" borderId="36" xfId="0" applyNumberFormat="1" applyFont="1" applyFill="1" applyBorder="1" applyAlignment="1">
      <alignment horizontal="center" vertical="center" wrapText="1"/>
    </xf>
    <xf numFmtId="49" fontId="11" fillId="3" borderId="37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28" fillId="10" borderId="9" xfId="0" applyFont="1" applyFill="1" applyBorder="1" applyAlignment="1">
      <alignment horizontal="center" vertical="center"/>
    </xf>
    <xf numFmtId="0" fontId="28" fillId="10" borderId="12" xfId="0" applyFont="1" applyFill="1" applyBorder="1" applyAlignment="1">
      <alignment horizontal="center" vertical="center"/>
    </xf>
    <xf numFmtId="0" fontId="28" fillId="10" borderId="10" xfId="0" applyFont="1" applyFill="1" applyBorder="1" applyAlignment="1">
      <alignment horizontal="center" vertical="center"/>
    </xf>
    <xf numFmtId="20" fontId="31" fillId="0" borderId="4" xfId="6" applyNumberFormat="1" applyFont="1" applyFill="1" applyBorder="1" applyAlignment="1" applyProtection="1">
      <alignment horizontal="center" vertical="center" wrapText="1"/>
    </xf>
    <xf numFmtId="20" fontId="31" fillId="0" borderId="35" xfId="6" applyNumberFormat="1" applyFont="1" applyFill="1" applyBorder="1" applyAlignment="1" applyProtection="1">
      <alignment horizontal="center" vertical="center" wrapText="1"/>
    </xf>
    <xf numFmtId="178" fontId="31" fillId="0" borderId="4" xfId="7" applyNumberFormat="1" applyFont="1" applyFill="1" applyBorder="1" applyAlignment="1" applyProtection="1">
      <alignment horizontal="center" vertical="center"/>
    </xf>
    <xf numFmtId="178" fontId="31" fillId="0" borderId="35" xfId="7" applyNumberFormat="1" applyFont="1" applyFill="1" applyBorder="1" applyAlignment="1" applyProtection="1">
      <alignment horizontal="center" vertical="center"/>
    </xf>
    <xf numFmtId="179" fontId="31" fillId="0" borderId="4" xfId="6" applyNumberFormat="1" applyFont="1" applyFill="1" applyBorder="1" applyAlignment="1" applyProtection="1">
      <alignment horizontal="center" vertical="center" wrapText="1"/>
    </xf>
    <xf numFmtId="179" fontId="31" fillId="0" borderId="35" xfId="6" applyNumberFormat="1" applyFont="1" applyFill="1" applyBorder="1" applyAlignment="1" applyProtection="1">
      <alignment horizontal="center" vertical="center" wrapText="1"/>
    </xf>
    <xf numFmtId="49" fontId="36" fillId="4" borderId="46" xfId="0" applyNumberFormat="1" applyFont="1" applyFill="1" applyBorder="1" applyAlignment="1">
      <alignment horizontal="center" vertical="center"/>
    </xf>
    <xf numFmtId="0" fontId="38" fillId="4" borderId="46" xfId="0" applyFont="1" applyFill="1" applyBorder="1" applyAlignment="1">
      <alignment horizontal="left" vertical="center"/>
    </xf>
    <xf numFmtId="49" fontId="36" fillId="4" borderId="47" xfId="0" applyNumberFormat="1" applyFont="1" applyFill="1" applyBorder="1" applyAlignment="1">
      <alignment horizontal="center" vertical="center"/>
    </xf>
    <xf numFmtId="49" fontId="36" fillId="4" borderId="48" xfId="0" applyNumberFormat="1" applyFont="1" applyFill="1" applyBorder="1" applyAlignment="1">
      <alignment horizontal="center" vertical="center"/>
    </xf>
    <xf numFmtId="181" fontId="36" fillId="4" borderId="48" xfId="0" applyNumberFormat="1" applyFont="1" applyFill="1" applyBorder="1" applyAlignment="1">
      <alignment horizontal="center" vertical="center"/>
    </xf>
    <xf numFmtId="49" fontId="36" fillId="4" borderId="45" xfId="0" applyNumberFormat="1" applyFont="1" applyFill="1" applyBorder="1" applyAlignment="1">
      <alignment horizontal="center" vertical="center"/>
    </xf>
    <xf numFmtId="0" fontId="17" fillId="12" borderId="29" xfId="0" applyFont="1" applyFill="1" applyBorder="1" applyAlignment="1">
      <alignment horizontal="left" vertical="center" wrapText="1"/>
    </xf>
    <xf numFmtId="0" fontId="17" fillId="12" borderId="3" xfId="0" applyFont="1" applyFill="1" applyBorder="1" applyAlignment="1">
      <alignment horizontal="left" vertical="center" wrapText="1"/>
    </xf>
    <xf numFmtId="0" fontId="35" fillId="12" borderId="3" xfId="0" applyFont="1" applyFill="1" applyBorder="1" applyAlignment="1">
      <alignment horizontal="left" vertical="center" wrapText="1"/>
    </xf>
  </cellXfs>
  <cellStyles count="8">
    <cellStyle name="Normal_Sheet1" xfId="1"/>
    <cellStyle name="百分比" xfId="2" builtinId="5"/>
    <cellStyle name="常规" xfId="0" builtinId="0"/>
    <cellStyle name="常规 2" xfId="3"/>
    <cellStyle name="常规 3" xfId="4"/>
    <cellStyle name="常规 4" xfId="5"/>
    <cellStyle name="常规 6 2 2 3" xfId="7"/>
    <cellStyle name="常规_第二届急危重症高峰论坛参会信息total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374469</xdr:colOff>
      <xdr:row>59</xdr:row>
      <xdr:rowOff>82949</xdr:rowOff>
    </xdr:to>
    <xdr:pic>
      <xdr:nvPicPr>
        <xdr:cNvPr id="2" name="图片 1" descr="重庆索菲特酒店房间账单-田边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559040" cy="10680192"/>
        </a:xfrm>
        <a:prstGeom prst="rect">
          <a:avLst/>
        </a:prstGeom>
      </xdr:spPr>
    </xdr:pic>
    <xdr:clientData/>
  </xdr:twoCellAnchor>
  <xdr:twoCellAnchor editAs="oneCell">
    <xdr:from>
      <xdr:col>12</xdr:col>
      <xdr:colOff>509229</xdr:colOff>
      <xdr:row>0</xdr:row>
      <xdr:rowOff>0</xdr:rowOff>
    </xdr:from>
    <xdr:to>
      <xdr:col>24</xdr:col>
      <xdr:colOff>230554</xdr:colOff>
      <xdr:row>59</xdr:row>
      <xdr:rowOff>82949</xdr:rowOff>
    </xdr:to>
    <xdr:pic>
      <xdr:nvPicPr>
        <xdr:cNvPr id="3" name="图片 2" descr="重庆索菲特酒店房间账单-田边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6943" y="0"/>
          <a:ext cx="7559040" cy="106801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8"/>
  <sheetViews>
    <sheetView tabSelected="1" topLeftCell="A59" zoomScaleNormal="100" workbookViewId="0">
      <selection activeCell="G72" sqref="G72"/>
    </sheetView>
  </sheetViews>
  <sheetFormatPr defaultColWidth="9" defaultRowHeight="15"/>
  <cols>
    <col min="1" max="1" width="0.61328125" style="1" customWidth="1"/>
    <col min="2" max="2" width="24.4609375" style="12" customWidth="1"/>
    <col min="3" max="3" width="20.61328125" style="12" customWidth="1"/>
    <col min="4" max="4" width="20.61328125" style="126" customWidth="1"/>
    <col min="5" max="5" width="13.23046875" style="126" customWidth="1"/>
    <col min="6" max="6" width="14.4609375" style="126" customWidth="1"/>
    <col min="7" max="7" width="43.07421875" style="1" customWidth="1"/>
    <col min="8" max="8" width="8.84375" style="1" customWidth="1"/>
    <col min="9" max="9" width="9" style="1"/>
    <col min="10" max="10" width="25.4609375" style="1" customWidth="1"/>
    <col min="11" max="16384" width="9" style="1"/>
  </cols>
  <sheetData>
    <row r="1" spans="1:7" ht="33.75" customHeight="1">
      <c r="B1" s="185" t="s">
        <v>3</v>
      </c>
      <c r="C1" s="186"/>
      <c r="D1" s="186"/>
      <c r="E1" s="186"/>
      <c r="F1" s="186"/>
      <c r="G1" s="187"/>
    </row>
    <row r="2" spans="1:7" s="2" customFormat="1" ht="20.149999999999999" customHeight="1">
      <c r="B2" s="188" t="s">
        <v>101</v>
      </c>
      <c r="C2" s="13" t="s">
        <v>4</v>
      </c>
      <c r="D2" s="191" t="s">
        <v>54</v>
      </c>
      <c r="E2" s="192"/>
      <c r="F2" s="13" t="s">
        <v>5</v>
      </c>
      <c r="G2" s="14"/>
    </row>
    <row r="3" spans="1:7" s="2" customFormat="1" ht="20.149999999999999" customHeight="1">
      <c r="B3" s="189"/>
      <c r="C3" s="13" t="s">
        <v>6</v>
      </c>
      <c r="D3" s="191" t="s">
        <v>74</v>
      </c>
      <c r="E3" s="192"/>
      <c r="F3" s="13" t="s">
        <v>7</v>
      </c>
      <c r="G3" s="15" t="s">
        <v>55</v>
      </c>
    </row>
    <row r="4" spans="1:7" s="2" customFormat="1" ht="20.149999999999999" customHeight="1">
      <c r="B4" s="189"/>
      <c r="C4" s="13" t="s">
        <v>8</v>
      </c>
      <c r="D4" s="193">
        <v>2</v>
      </c>
      <c r="E4" s="192"/>
      <c r="F4" s="16" t="s">
        <v>86</v>
      </c>
      <c r="G4" s="14">
        <v>30</v>
      </c>
    </row>
    <row r="5" spans="1:7" s="2" customFormat="1" ht="20.149999999999999" customHeight="1">
      <c r="B5" s="189"/>
      <c r="C5" s="13" t="s">
        <v>9</v>
      </c>
      <c r="D5" s="193">
        <v>0.5</v>
      </c>
      <c r="E5" s="192"/>
      <c r="F5" s="16"/>
      <c r="G5" s="15"/>
    </row>
    <row r="6" spans="1:7" s="2" customFormat="1" ht="20.149999999999999" customHeight="1">
      <c r="B6" s="189"/>
      <c r="C6" s="194" t="s">
        <v>10</v>
      </c>
      <c r="D6" s="195"/>
      <c r="E6" s="196"/>
      <c r="F6" s="196"/>
      <c r="G6" s="197"/>
    </row>
    <row r="7" spans="1:7" s="2" customFormat="1" ht="20.149999999999999" customHeight="1">
      <c r="B7" s="189"/>
      <c r="C7" s="194" t="s">
        <v>11</v>
      </c>
      <c r="D7" s="195"/>
      <c r="E7" s="196"/>
      <c r="F7" s="196"/>
      <c r="G7" s="197"/>
    </row>
    <row r="8" spans="1:7" s="2" customFormat="1" ht="20.149999999999999" customHeight="1">
      <c r="B8" s="189"/>
      <c r="C8" s="194" t="s">
        <v>12</v>
      </c>
      <c r="D8" s="198"/>
      <c r="E8" s="199"/>
      <c r="F8" s="200"/>
      <c r="G8" s="201"/>
    </row>
    <row r="9" spans="1:7" s="2" customFormat="1" ht="20.149999999999999" customHeight="1">
      <c r="B9" s="189"/>
      <c r="C9" s="194" t="s">
        <v>13</v>
      </c>
      <c r="D9" s="198"/>
      <c r="E9" s="199"/>
      <c r="F9" s="200"/>
      <c r="G9" s="201"/>
    </row>
    <row r="10" spans="1:7" s="2" customFormat="1" ht="20.149999999999999" customHeight="1" thickBot="1">
      <c r="B10" s="190"/>
      <c r="C10" s="17" t="s">
        <v>14</v>
      </c>
      <c r="D10" s="202"/>
      <c r="E10" s="203"/>
      <c r="F10" s="203"/>
      <c r="G10" s="204"/>
    </row>
    <row r="11" spans="1:7" s="2" customFormat="1" ht="20.149999999999999" customHeight="1" thickTop="1">
      <c r="B11" s="18" t="s">
        <v>15</v>
      </c>
      <c r="C11" s="205" t="s">
        <v>16</v>
      </c>
      <c r="D11" s="206"/>
      <c r="E11" s="19" t="s">
        <v>17</v>
      </c>
      <c r="F11" s="207" t="s">
        <v>73</v>
      </c>
      <c r="G11" s="208"/>
    </row>
    <row r="12" spans="1:7" s="2" customFormat="1" ht="20.149999999999999" customHeight="1" thickBot="1">
      <c r="B12" s="20" t="s">
        <v>18</v>
      </c>
      <c r="C12" s="209" t="s">
        <v>19</v>
      </c>
      <c r="D12" s="210"/>
      <c r="E12" s="21" t="s">
        <v>20</v>
      </c>
      <c r="F12" s="211">
        <v>13511070014</v>
      </c>
      <c r="G12" s="212"/>
    </row>
    <row r="13" spans="1:7" s="2" customFormat="1" ht="20.149999999999999" customHeight="1" thickTop="1">
      <c r="B13" s="213" t="s">
        <v>78</v>
      </c>
      <c r="C13" s="214"/>
      <c r="D13" s="214"/>
      <c r="E13" s="214"/>
      <c r="F13" s="214"/>
      <c r="G13" s="215"/>
    </row>
    <row r="14" spans="1:7" s="3" customFormat="1" ht="20.149999999999999" customHeight="1">
      <c r="B14" s="22" t="s">
        <v>22</v>
      </c>
      <c r="C14" s="23" t="s">
        <v>0</v>
      </c>
      <c r="D14" s="23" t="s">
        <v>102</v>
      </c>
      <c r="E14" s="23" t="s">
        <v>103</v>
      </c>
      <c r="F14" s="23" t="s">
        <v>23</v>
      </c>
      <c r="G14" s="24" t="s">
        <v>24</v>
      </c>
    </row>
    <row r="15" spans="1:7" s="3" customFormat="1" ht="20.149999999999999" customHeight="1">
      <c r="B15" s="25" t="s">
        <v>25</v>
      </c>
      <c r="C15" s="26" t="s">
        <v>26</v>
      </c>
      <c r="D15" s="216"/>
      <c r="E15" s="216"/>
      <c r="F15" s="216"/>
      <c r="G15" s="217"/>
    </row>
    <row r="16" spans="1:7" s="3" customFormat="1" ht="19.5" customHeight="1">
      <c r="A16" s="4"/>
      <c r="B16" s="27" t="s">
        <v>56</v>
      </c>
      <c r="C16" s="180">
        <v>15</v>
      </c>
      <c r="D16" s="5">
        <v>500</v>
      </c>
      <c r="E16" s="28">
        <v>1</v>
      </c>
      <c r="F16" s="5">
        <f>E16*D16*C16</f>
        <v>7500</v>
      </c>
      <c r="G16" s="29" t="s">
        <v>291</v>
      </c>
    </row>
    <row r="17" spans="1:7" s="3" customFormat="1" ht="19.5" hidden="1" customHeight="1">
      <c r="A17" s="4"/>
      <c r="B17" s="27"/>
      <c r="C17" s="28"/>
      <c r="D17" s="5"/>
      <c r="E17" s="28"/>
      <c r="F17" s="5">
        <f>E17*D17*C17</f>
        <v>0</v>
      </c>
      <c r="G17" s="29"/>
    </row>
    <row r="18" spans="1:7" s="3" customFormat="1" ht="20.25" hidden="1" customHeight="1">
      <c r="A18" s="4"/>
      <c r="B18" s="27"/>
      <c r="C18" s="28"/>
      <c r="D18" s="5"/>
      <c r="E18" s="28"/>
      <c r="F18" s="5">
        <f>E18*D18*C18</f>
        <v>0</v>
      </c>
      <c r="G18" s="29"/>
    </row>
    <row r="19" spans="1:7" s="3" customFormat="1" ht="20.149999999999999" hidden="1" customHeight="1">
      <c r="A19" s="4"/>
      <c r="B19" s="30" t="s">
        <v>27</v>
      </c>
      <c r="C19" s="26" t="s">
        <v>26</v>
      </c>
      <c r="D19" s="216"/>
      <c r="E19" s="216"/>
      <c r="F19" s="216"/>
      <c r="G19" s="217"/>
    </row>
    <row r="20" spans="1:7" s="3" customFormat="1" ht="20.149999999999999" hidden="1" customHeight="1">
      <c r="A20" s="4"/>
      <c r="B20" s="27"/>
      <c r="C20" s="28"/>
      <c r="D20" s="5"/>
      <c r="E20" s="28"/>
      <c r="F20" s="5"/>
      <c r="G20" s="29"/>
    </row>
    <row r="21" spans="1:7" s="3" customFormat="1" ht="20.149999999999999" hidden="1" customHeight="1">
      <c r="A21" s="4"/>
      <c r="B21" s="27"/>
      <c r="C21" s="28"/>
      <c r="D21" s="5"/>
      <c r="E21" s="28"/>
      <c r="F21" s="5"/>
      <c r="G21" s="29"/>
    </row>
    <row r="22" spans="1:7" s="3" customFormat="1" ht="20.149999999999999" hidden="1" customHeight="1">
      <c r="A22" s="4"/>
      <c r="B22" s="31"/>
      <c r="C22" s="28"/>
      <c r="D22" s="5"/>
      <c r="E22" s="28"/>
      <c r="F22" s="5"/>
      <c r="G22" s="32"/>
    </row>
    <row r="23" spans="1:7" s="3" customFormat="1" ht="20.149999999999999" customHeight="1" thickBot="1">
      <c r="A23" s="4"/>
      <c r="B23" s="33" t="s">
        <v>57</v>
      </c>
      <c r="C23" s="34"/>
      <c r="D23" s="34"/>
      <c r="E23" s="34"/>
      <c r="F23" s="35">
        <f>F16+F18+F17</f>
        <v>7500</v>
      </c>
      <c r="G23" s="36"/>
    </row>
    <row r="24" spans="1:7" s="3" customFormat="1" ht="20.149999999999999" hidden="1" customHeight="1">
      <c r="B24" s="37" t="s">
        <v>28</v>
      </c>
      <c r="C24" s="38"/>
      <c r="D24" s="38"/>
      <c r="E24" s="38"/>
      <c r="F24" s="39">
        <f>SUM(F20:F22)</f>
        <v>0</v>
      </c>
      <c r="G24" s="40"/>
    </row>
    <row r="25" spans="1:7" ht="20.149999999999999" customHeight="1" thickTop="1">
      <c r="B25" s="218" t="s">
        <v>79</v>
      </c>
      <c r="C25" s="219"/>
      <c r="D25" s="219"/>
      <c r="E25" s="219"/>
      <c r="F25" s="219"/>
      <c r="G25" s="220"/>
    </row>
    <row r="26" spans="1:7" ht="20.149999999999999" customHeight="1">
      <c r="A26" s="6"/>
      <c r="B26" s="41" t="s">
        <v>29</v>
      </c>
      <c r="C26" s="23" t="s">
        <v>0</v>
      </c>
      <c r="D26" s="23" t="s">
        <v>93</v>
      </c>
      <c r="E26" s="42" t="s">
        <v>30</v>
      </c>
      <c r="F26" s="23" t="s">
        <v>23</v>
      </c>
      <c r="G26" s="43" t="s">
        <v>31</v>
      </c>
    </row>
    <row r="27" spans="1:7" s="150" customFormat="1" ht="20.149999999999999" customHeight="1">
      <c r="A27" s="149"/>
      <c r="B27" s="151" t="s">
        <v>199</v>
      </c>
      <c r="C27" s="180">
        <v>2</v>
      </c>
      <c r="D27" s="5">
        <v>198</v>
      </c>
      <c r="E27" s="28">
        <v>1</v>
      </c>
      <c r="F27" s="5">
        <f t="shared" ref="F27:F32" si="0">E27*D27*C27</f>
        <v>396</v>
      </c>
      <c r="G27" s="45" t="s">
        <v>200</v>
      </c>
    </row>
    <row r="28" spans="1:7" s="3" customFormat="1" ht="20.149999999999999" customHeight="1">
      <c r="A28" s="4"/>
      <c r="B28" s="44" t="s">
        <v>58</v>
      </c>
      <c r="C28" s="180">
        <v>20</v>
      </c>
      <c r="D28" s="5">
        <v>138</v>
      </c>
      <c r="E28" s="28">
        <v>1</v>
      </c>
      <c r="F28" s="5">
        <f t="shared" si="0"/>
        <v>2760</v>
      </c>
      <c r="G28" s="45" t="s">
        <v>201</v>
      </c>
    </row>
    <row r="29" spans="1:7" s="3" customFormat="1" ht="20.149999999999999" customHeight="1">
      <c r="A29" s="4"/>
      <c r="B29" s="152" t="s">
        <v>202</v>
      </c>
      <c r="C29" s="181">
        <v>2</v>
      </c>
      <c r="D29" s="47">
        <f>336/2</f>
        <v>168</v>
      </c>
      <c r="E29" s="48">
        <v>1</v>
      </c>
      <c r="F29" s="5">
        <f t="shared" si="0"/>
        <v>336</v>
      </c>
      <c r="G29" s="45" t="s">
        <v>277</v>
      </c>
    </row>
    <row r="30" spans="1:7" s="3" customFormat="1" ht="20.149999999999999" customHeight="1">
      <c r="A30" s="4"/>
      <c r="B30" s="46" t="s">
        <v>59</v>
      </c>
      <c r="C30" s="181">
        <v>4</v>
      </c>
      <c r="D30" s="47">
        <v>2000</v>
      </c>
      <c r="E30" s="48">
        <v>1</v>
      </c>
      <c r="F30" s="5">
        <f t="shared" si="0"/>
        <v>8000</v>
      </c>
      <c r="G30" s="172" t="s">
        <v>278</v>
      </c>
    </row>
    <row r="31" spans="1:7" s="3" customFormat="1" ht="20.149999999999999" hidden="1" customHeight="1">
      <c r="A31" s="4"/>
      <c r="B31" s="44" t="s">
        <v>60</v>
      </c>
      <c r="C31" s="180"/>
      <c r="D31" s="5"/>
      <c r="E31" s="28"/>
      <c r="F31" s="5">
        <f t="shared" si="0"/>
        <v>0</v>
      </c>
      <c r="G31" s="50"/>
    </row>
    <row r="32" spans="1:7" s="3" customFormat="1" ht="20.149999999999999" customHeight="1">
      <c r="A32" s="4"/>
      <c r="B32" s="176" t="s">
        <v>285</v>
      </c>
      <c r="C32" s="181">
        <v>1</v>
      </c>
      <c r="D32" s="72">
        <v>4916</v>
      </c>
      <c r="E32" s="71">
        <v>1</v>
      </c>
      <c r="F32" s="11">
        <f t="shared" si="0"/>
        <v>4916</v>
      </c>
      <c r="G32" s="252"/>
    </row>
    <row r="33" spans="1:10" ht="20.149999999999999" customHeight="1" thickBot="1">
      <c r="A33" s="6"/>
      <c r="B33" s="51" t="s">
        <v>32</v>
      </c>
      <c r="C33" s="38"/>
      <c r="D33" s="38"/>
      <c r="E33" s="38"/>
      <c r="F33" s="39">
        <f>SUM(F27:F32)</f>
        <v>16408</v>
      </c>
      <c r="G33" s="40"/>
    </row>
    <row r="34" spans="1:10" ht="20.149999999999999" customHeight="1" thickTop="1">
      <c r="B34" s="218" t="s">
        <v>33</v>
      </c>
      <c r="C34" s="219"/>
      <c r="D34" s="219"/>
      <c r="E34" s="219"/>
      <c r="F34" s="219"/>
      <c r="G34" s="220"/>
    </row>
    <row r="35" spans="1:10" ht="20.149999999999999" customHeight="1">
      <c r="B35" s="52" t="s">
        <v>29</v>
      </c>
      <c r="C35" s="23" t="s">
        <v>0</v>
      </c>
      <c r="D35" s="23" t="s">
        <v>93</v>
      </c>
      <c r="E35" s="42" t="s">
        <v>30</v>
      </c>
      <c r="F35" s="23" t="s">
        <v>23</v>
      </c>
      <c r="G35" s="43" t="s">
        <v>31</v>
      </c>
    </row>
    <row r="36" spans="1:10" ht="24.75" customHeight="1">
      <c r="B36" s="53" t="s">
        <v>85</v>
      </c>
      <c r="C36" s="180">
        <v>1</v>
      </c>
      <c r="D36" s="9">
        <v>4000</v>
      </c>
      <c r="E36" s="28">
        <v>1</v>
      </c>
      <c r="F36" s="5">
        <f>E36*D36*C36</f>
        <v>4000</v>
      </c>
      <c r="G36" s="45" t="s">
        <v>94</v>
      </c>
    </row>
    <row r="37" spans="1:10" ht="20.149999999999999" customHeight="1">
      <c r="B37" s="54" t="s">
        <v>61</v>
      </c>
      <c r="C37" s="181">
        <v>1</v>
      </c>
      <c r="D37" s="47">
        <v>1500</v>
      </c>
      <c r="E37" s="48">
        <v>1</v>
      </c>
      <c r="F37" s="5">
        <f>E37*D37*C37</f>
        <v>1500</v>
      </c>
      <c r="G37" s="45" t="s">
        <v>84</v>
      </c>
    </row>
    <row r="38" spans="1:10" ht="20.149999999999999" customHeight="1">
      <c r="B38" s="54" t="s">
        <v>62</v>
      </c>
      <c r="C38" s="181">
        <v>30</v>
      </c>
      <c r="D38" s="47">
        <v>58</v>
      </c>
      <c r="E38" s="48">
        <v>1</v>
      </c>
      <c r="F38" s="5">
        <f>E38*D38*C38</f>
        <v>1740</v>
      </c>
      <c r="G38" s="49"/>
    </row>
    <row r="39" spans="1:10" ht="20.149999999999999" customHeight="1" thickBot="1">
      <c r="B39" s="37" t="s">
        <v>32</v>
      </c>
      <c r="C39" s="38"/>
      <c r="D39" s="38"/>
      <c r="E39" s="38"/>
      <c r="F39" s="39">
        <f>SUM(F36:F38)</f>
        <v>7240</v>
      </c>
      <c r="G39" s="40"/>
      <c r="I39" s="12"/>
      <c r="J39" s="55"/>
    </row>
    <row r="40" spans="1:10" ht="20.149999999999999" customHeight="1" thickTop="1">
      <c r="B40" s="218" t="s">
        <v>67</v>
      </c>
      <c r="C40" s="222"/>
      <c r="D40" s="222"/>
      <c r="E40" s="222"/>
      <c r="F40" s="222"/>
      <c r="G40" s="223"/>
      <c r="I40" s="56"/>
      <c r="J40" s="55"/>
    </row>
    <row r="41" spans="1:10" ht="20.149999999999999" customHeight="1">
      <c r="B41" s="57" t="s">
        <v>22</v>
      </c>
      <c r="C41" s="58" t="s">
        <v>34</v>
      </c>
      <c r="D41" s="59" t="s">
        <v>35</v>
      </c>
      <c r="E41" s="60" t="s">
        <v>30</v>
      </c>
      <c r="F41" s="59" t="s">
        <v>23</v>
      </c>
      <c r="G41" s="61" t="s">
        <v>2</v>
      </c>
      <c r="I41" s="56"/>
      <c r="J41" s="55"/>
    </row>
    <row r="42" spans="1:10" ht="20.149999999999999" customHeight="1">
      <c r="A42" s="6"/>
      <c r="B42" s="62" t="s">
        <v>36</v>
      </c>
      <c r="C42" s="26" t="s">
        <v>37</v>
      </c>
      <c r="D42" s="216"/>
      <c r="E42" s="216"/>
      <c r="F42" s="216"/>
      <c r="G42" s="217"/>
      <c r="I42" s="56"/>
      <c r="J42" s="55"/>
    </row>
    <row r="43" spans="1:10" ht="20.149999999999999" customHeight="1">
      <c r="A43" s="6"/>
      <c r="B43" s="63" t="s">
        <v>63</v>
      </c>
      <c r="C43" s="182">
        <v>24</v>
      </c>
      <c r="D43" s="64">
        <v>250</v>
      </c>
      <c r="E43" s="65">
        <v>2</v>
      </c>
      <c r="F43" s="64">
        <f>E43*D43*C43</f>
        <v>12000</v>
      </c>
      <c r="G43" s="253" t="s">
        <v>66</v>
      </c>
      <c r="H43" s="66"/>
      <c r="I43" s="56"/>
      <c r="J43" s="55"/>
    </row>
    <row r="44" spans="1:10" ht="20.149999999999999" customHeight="1">
      <c r="A44" s="6"/>
      <c r="B44" s="63" t="s">
        <v>64</v>
      </c>
      <c r="C44" s="182">
        <v>2</v>
      </c>
      <c r="D44" s="64">
        <v>300</v>
      </c>
      <c r="E44" s="65">
        <v>1</v>
      </c>
      <c r="F44" s="64">
        <f>E44*D44*C44</f>
        <v>600</v>
      </c>
      <c r="G44" s="254" t="s">
        <v>283</v>
      </c>
      <c r="I44" s="56"/>
      <c r="J44" s="55"/>
    </row>
    <row r="45" spans="1:10" ht="20.149999999999999" customHeight="1">
      <c r="A45" s="6"/>
      <c r="B45" s="67" t="s">
        <v>76</v>
      </c>
      <c r="C45" s="177">
        <v>1</v>
      </c>
      <c r="D45" s="64">
        <v>6253.01</v>
      </c>
      <c r="E45" s="65">
        <v>1</v>
      </c>
      <c r="F45" s="64">
        <f>E45*D45*C45</f>
        <v>6253.01</v>
      </c>
      <c r="G45" s="253" t="s">
        <v>290</v>
      </c>
      <c r="I45" s="56"/>
      <c r="J45" s="55"/>
    </row>
    <row r="46" spans="1:10" ht="20.149999999999999" customHeight="1">
      <c r="A46" s="6"/>
      <c r="B46" s="67" t="s">
        <v>65</v>
      </c>
      <c r="C46" s="182">
        <v>1</v>
      </c>
      <c r="D46" s="11">
        <v>800</v>
      </c>
      <c r="E46" s="65">
        <v>1</v>
      </c>
      <c r="F46" s="11">
        <f>E46*D46*C46</f>
        <v>800</v>
      </c>
      <c r="G46" s="253" t="s">
        <v>72</v>
      </c>
      <c r="I46" s="56"/>
      <c r="J46" s="55"/>
    </row>
    <row r="47" spans="1:10" ht="20.149999999999999" hidden="1" customHeight="1">
      <c r="A47" s="6"/>
      <c r="B47" s="228" t="s">
        <v>38</v>
      </c>
      <c r="C47" s="229"/>
      <c r="D47" s="229"/>
      <c r="E47" s="229"/>
      <c r="F47" s="229"/>
      <c r="G47" s="230"/>
      <c r="I47" s="56"/>
      <c r="J47" s="55"/>
    </row>
    <row r="48" spans="1:10" ht="20.149999999999999" hidden="1" customHeight="1">
      <c r="A48" s="6"/>
      <c r="B48" s="231"/>
      <c r="C48" s="65"/>
      <c r="D48" s="64"/>
      <c r="E48" s="65"/>
      <c r="F48" s="11">
        <f>E48*D48*C48</f>
        <v>0</v>
      </c>
      <c r="G48" s="50"/>
      <c r="I48" s="56"/>
      <c r="J48" s="55"/>
    </row>
    <row r="49" spans="2:10" ht="20.149999999999999" hidden="1" customHeight="1">
      <c r="B49" s="232"/>
      <c r="C49" s="65"/>
      <c r="D49" s="64"/>
      <c r="E49" s="65"/>
      <c r="F49" s="11">
        <f>E49*D49*C49</f>
        <v>0</v>
      </c>
      <c r="G49" s="50"/>
      <c r="I49" s="56"/>
      <c r="J49" s="55"/>
    </row>
    <row r="50" spans="2:10" ht="20.149999999999999" hidden="1" customHeight="1">
      <c r="B50" s="232"/>
      <c r="C50" s="65"/>
      <c r="D50" s="64"/>
      <c r="E50" s="65"/>
      <c r="F50" s="11">
        <f>E50*D50*C50</f>
        <v>0</v>
      </c>
      <c r="G50" s="50"/>
      <c r="I50" s="56"/>
      <c r="J50" s="55"/>
    </row>
    <row r="51" spans="2:10" ht="20.149999999999999" hidden="1" customHeight="1">
      <c r="B51" s="232"/>
      <c r="C51" s="65"/>
      <c r="D51" s="64"/>
      <c r="E51" s="65"/>
      <c r="F51" s="11">
        <f>E51*D51*C51</f>
        <v>0</v>
      </c>
      <c r="G51" s="50"/>
      <c r="I51" s="56"/>
      <c r="J51" s="55"/>
    </row>
    <row r="52" spans="2:10" ht="20.149999999999999" hidden="1" customHeight="1">
      <c r="B52" s="232"/>
      <c r="C52" s="65"/>
      <c r="D52" s="7"/>
      <c r="E52" s="65"/>
      <c r="F52" s="64"/>
      <c r="G52" s="8"/>
      <c r="I52" s="56"/>
      <c r="J52" s="55"/>
    </row>
    <row r="53" spans="2:10" ht="20.149999999999999" customHeight="1">
      <c r="B53" s="68" t="s">
        <v>95</v>
      </c>
      <c r="C53" s="26" t="s">
        <v>68</v>
      </c>
      <c r="D53" s="178"/>
      <c r="E53" s="178"/>
      <c r="F53" s="178"/>
      <c r="G53" s="179"/>
      <c r="I53" s="56"/>
      <c r="J53" s="55"/>
    </row>
    <row r="54" spans="2:10" ht="20.149999999999999" customHeight="1">
      <c r="B54" s="69" t="s">
        <v>69</v>
      </c>
      <c r="C54" s="182">
        <v>6</v>
      </c>
      <c r="D54" s="64">
        <v>500</v>
      </c>
      <c r="E54" s="65">
        <v>1</v>
      </c>
      <c r="F54" s="11">
        <f>E54*D54*C54</f>
        <v>3000</v>
      </c>
      <c r="G54" s="253" t="s">
        <v>96</v>
      </c>
      <c r="I54" s="56"/>
      <c r="J54" s="55"/>
    </row>
    <row r="55" spans="2:10" ht="20.149999999999999" customHeight="1">
      <c r="B55" s="69" t="s">
        <v>70</v>
      </c>
      <c r="C55" s="182">
        <v>2</v>
      </c>
      <c r="D55" s="64">
        <v>500</v>
      </c>
      <c r="E55" s="65">
        <v>1</v>
      </c>
      <c r="F55" s="11">
        <f>E55*D55*C55</f>
        <v>1000</v>
      </c>
      <c r="G55" s="253" t="s">
        <v>71</v>
      </c>
      <c r="I55" s="56"/>
      <c r="J55" s="55"/>
    </row>
    <row r="56" spans="2:10" ht="20.149999999999999" customHeight="1">
      <c r="B56" s="70" t="s">
        <v>92</v>
      </c>
      <c r="C56" s="183">
        <v>1</v>
      </c>
      <c r="D56" s="72">
        <v>1000</v>
      </c>
      <c r="E56" s="71">
        <v>1</v>
      </c>
      <c r="F56" s="73">
        <f>E56*D56*C56</f>
        <v>1000</v>
      </c>
      <c r="G56" s="252"/>
      <c r="I56" s="56"/>
      <c r="J56" s="55"/>
    </row>
    <row r="57" spans="2:10" s="3" customFormat="1" ht="20.149999999999999" customHeight="1" thickBot="1">
      <c r="B57" s="75" t="s">
        <v>39</v>
      </c>
      <c r="C57" s="38"/>
      <c r="D57" s="39"/>
      <c r="E57" s="39"/>
      <c r="F57" s="39">
        <f>F43+F44+F46+F51+F48+F49+F54+F55+F56+F50+F45</f>
        <v>24653.010000000002</v>
      </c>
      <c r="G57" s="76"/>
      <c r="I57" s="56"/>
      <c r="J57" s="55"/>
    </row>
    <row r="58" spans="2:10" s="3" customFormat="1" ht="20.149999999999999" customHeight="1" thickTop="1">
      <c r="B58" s="221" t="s">
        <v>97</v>
      </c>
      <c r="C58" s="222"/>
      <c r="D58" s="222"/>
      <c r="E58" s="222"/>
      <c r="F58" s="222"/>
      <c r="G58" s="223"/>
    </row>
    <row r="59" spans="2:10" ht="20.149999999999999" customHeight="1" thickBot="1">
      <c r="B59" s="77" t="s">
        <v>22</v>
      </c>
      <c r="C59" s="78" t="s">
        <v>0</v>
      </c>
      <c r="D59" s="79" t="s">
        <v>35</v>
      </c>
      <c r="E59" s="79" t="s">
        <v>30</v>
      </c>
      <c r="F59" s="80" t="s">
        <v>23</v>
      </c>
      <c r="G59" s="81" t="s">
        <v>2</v>
      </c>
    </row>
    <row r="60" spans="2:10" ht="30" hidden="1" customHeight="1">
      <c r="B60" s="82" t="s">
        <v>40</v>
      </c>
      <c r="C60" s="28">
        <v>24</v>
      </c>
      <c r="D60" s="83">
        <v>100</v>
      </c>
      <c r="E60" s="84">
        <v>0</v>
      </c>
      <c r="F60" s="83">
        <f t="shared" ref="F60:F72" si="1">E60*D60*C60</f>
        <v>0</v>
      </c>
      <c r="G60" s="85"/>
    </row>
    <row r="61" spans="2:10" ht="20.149999999999999" hidden="1" customHeight="1">
      <c r="B61" s="63" t="s">
        <v>41</v>
      </c>
      <c r="C61" s="28"/>
      <c r="D61" s="64"/>
      <c r="E61" s="65">
        <v>1</v>
      </c>
      <c r="F61" s="11">
        <f t="shared" si="1"/>
        <v>0</v>
      </c>
      <c r="G61" s="85"/>
    </row>
    <row r="62" spans="2:10" ht="20.149999999999999" customHeight="1">
      <c r="B62" s="173" t="s">
        <v>284</v>
      </c>
      <c r="C62" s="180">
        <v>4</v>
      </c>
      <c r="D62" s="64">
        <v>40</v>
      </c>
      <c r="E62" s="65">
        <v>1</v>
      </c>
      <c r="F62" s="11">
        <f t="shared" si="1"/>
        <v>160</v>
      </c>
      <c r="G62" s="85" t="s">
        <v>287</v>
      </c>
    </row>
    <row r="63" spans="2:10" ht="20.149999999999999" customHeight="1">
      <c r="B63" s="63" t="s">
        <v>88</v>
      </c>
      <c r="C63" s="180">
        <v>45</v>
      </c>
      <c r="D63" s="64">
        <v>10</v>
      </c>
      <c r="E63" s="65">
        <v>1</v>
      </c>
      <c r="F63" s="11">
        <f t="shared" si="1"/>
        <v>450</v>
      </c>
      <c r="G63" s="85"/>
    </row>
    <row r="64" spans="2:10" ht="20.149999999999999" customHeight="1">
      <c r="B64" s="63" t="s">
        <v>89</v>
      </c>
      <c r="C64" s="180">
        <v>6</v>
      </c>
      <c r="D64" s="64">
        <v>250</v>
      </c>
      <c r="E64" s="65">
        <v>1</v>
      </c>
      <c r="F64" s="11">
        <f t="shared" si="1"/>
        <v>1500</v>
      </c>
      <c r="G64" s="184" t="s">
        <v>289</v>
      </c>
    </row>
    <row r="65" spans="2:7" ht="20.149999999999999" customHeight="1">
      <c r="B65" s="173" t="s">
        <v>279</v>
      </c>
      <c r="C65" s="180">
        <v>3</v>
      </c>
      <c r="D65" s="64">
        <v>40</v>
      </c>
      <c r="E65" s="65">
        <v>1</v>
      </c>
      <c r="F65" s="11">
        <f t="shared" si="1"/>
        <v>120</v>
      </c>
      <c r="G65" s="85"/>
    </row>
    <row r="66" spans="2:7" ht="20.149999999999999" customHeight="1">
      <c r="B66" s="173" t="s">
        <v>281</v>
      </c>
      <c r="C66" s="180">
        <v>1</v>
      </c>
      <c r="D66" s="64">
        <v>40</v>
      </c>
      <c r="E66" s="65">
        <v>1</v>
      </c>
      <c r="F66" s="11">
        <f t="shared" si="1"/>
        <v>40</v>
      </c>
      <c r="G66" s="85"/>
    </row>
    <row r="67" spans="2:7" ht="20.149999999999999" customHeight="1">
      <c r="B67" s="173" t="s">
        <v>280</v>
      </c>
      <c r="C67" s="180">
        <v>1</v>
      </c>
      <c r="D67" s="64">
        <v>200</v>
      </c>
      <c r="E67" s="65">
        <v>1</v>
      </c>
      <c r="F67" s="11">
        <f t="shared" si="1"/>
        <v>200</v>
      </c>
      <c r="G67" s="85"/>
    </row>
    <row r="68" spans="2:7" ht="20.149999999999999" customHeight="1">
      <c r="B68" s="63" t="s">
        <v>90</v>
      </c>
      <c r="C68" s="180">
        <v>45</v>
      </c>
      <c r="D68" s="11">
        <v>10</v>
      </c>
      <c r="E68" s="10">
        <v>1</v>
      </c>
      <c r="F68" s="11">
        <f t="shared" si="1"/>
        <v>450</v>
      </c>
      <c r="G68" s="85"/>
    </row>
    <row r="69" spans="2:7" ht="20.149999999999999" customHeight="1">
      <c r="B69" s="176" t="s">
        <v>282</v>
      </c>
      <c r="C69" s="181">
        <v>40</v>
      </c>
      <c r="D69" s="73">
        <v>4</v>
      </c>
      <c r="E69" s="87">
        <v>1</v>
      </c>
      <c r="F69" s="11">
        <f t="shared" si="1"/>
        <v>160</v>
      </c>
      <c r="G69" s="175"/>
    </row>
    <row r="70" spans="2:7" ht="20.149999999999999" customHeight="1">
      <c r="B70" s="86" t="s">
        <v>91</v>
      </c>
      <c r="C70" s="181">
        <v>15</v>
      </c>
      <c r="D70" s="73">
        <v>150</v>
      </c>
      <c r="E70" s="87">
        <v>1</v>
      </c>
      <c r="F70" s="11">
        <f t="shared" si="1"/>
        <v>2250</v>
      </c>
      <c r="G70" s="88" t="s">
        <v>288</v>
      </c>
    </row>
    <row r="71" spans="2:7" ht="20.149999999999999" customHeight="1">
      <c r="B71" s="86" t="s">
        <v>75</v>
      </c>
      <c r="C71" s="174">
        <v>7</v>
      </c>
      <c r="D71" s="72">
        <v>3550</v>
      </c>
      <c r="E71" s="71">
        <v>1</v>
      </c>
      <c r="F71" s="11">
        <f t="shared" si="1"/>
        <v>24850</v>
      </c>
      <c r="G71" s="88" t="s">
        <v>87</v>
      </c>
    </row>
    <row r="72" spans="2:7" ht="20.149999999999999" customHeight="1">
      <c r="B72" s="176" t="s">
        <v>286</v>
      </c>
      <c r="C72" s="181">
        <v>40</v>
      </c>
      <c r="D72" s="72">
        <v>99</v>
      </c>
      <c r="E72" s="71">
        <v>1</v>
      </c>
      <c r="F72" s="11">
        <f t="shared" si="1"/>
        <v>3960</v>
      </c>
      <c r="G72" s="252"/>
    </row>
    <row r="73" spans="2:7" ht="20.149999999999999" customHeight="1" thickBot="1">
      <c r="B73" s="75" t="s">
        <v>42</v>
      </c>
      <c r="C73" s="38"/>
      <c r="D73" s="39"/>
      <c r="E73" s="39"/>
      <c r="F73" s="39">
        <f>SUM(F60:F72)</f>
        <v>34140</v>
      </c>
      <c r="G73" s="76"/>
    </row>
    <row r="74" spans="2:7" ht="20.149999999999999" customHeight="1" thickTop="1" thickBot="1">
      <c r="B74" s="224" t="s">
        <v>43</v>
      </c>
      <c r="C74" s="225"/>
      <c r="D74" s="89"/>
      <c r="E74" s="89"/>
      <c r="F74" s="89">
        <f>F23+F24+F33+F39+F57+F73</f>
        <v>89941.010000000009</v>
      </c>
      <c r="G74" s="90"/>
    </row>
    <row r="75" spans="2:7" s="3" customFormat="1" ht="20.149999999999999" customHeight="1" thickTop="1" thickBot="1">
      <c r="B75" s="91" t="s">
        <v>98</v>
      </c>
      <c r="C75" s="92"/>
      <c r="D75" s="93">
        <v>0.08</v>
      </c>
      <c r="E75" s="89"/>
      <c r="F75" s="89">
        <f>F74*0.08</f>
        <v>7195.2808000000005</v>
      </c>
      <c r="G75" s="90"/>
    </row>
    <row r="76" spans="2:7" ht="20.149999999999999" hidden="1" customHeight="1" thickTop="1">
      <c r="B76" s="221" t="s">
        <v>99</v>
      </c>
      <c r="C76" s="222"/>
      <c r="D76" s="222"/>
      <c r="E76" s="222"/>
      <c r="F76" s="222"/>
      <c r="G76" s="223"/>
    </row>
    <row r="77" spans="2:7" ht="20.149999999999999" hidden="1" customHeight="1">
      <c r="B77" s="94" t="s">
        <v>22</v>
      </c>
      <c r="C77" s="95" t="s">
        <v>0</v>
      </c>
      <c r="D77" s="96" t="s">
        <v>1</v>
      </c>
      <c r="E77" s="97" t="s">
        <v>30</v>
      </c>
      <c r="F77" s="98" t="s">
        <v>23</v>
      </c>
      <c r="G77" s="99" t="s">
        <v>24</v>
      </c>
    </row>
    <row r="78" spans="2:7" ht="20.149999999999999" hidden="1" customHeight="1">
      <c r="B78" s="100" t="s">
        <v>44</v>
      </c>
      <c r="C78" s="216"/>
      <c r="D78" s="226"/>
      <c r="E78" s="226"/>
      <c r="F78" s="226"/>
      <c r="G78" s="227"/>
    </row>
    <row r="79" spans="2:7" ht="20.149999999999999" hidden="1" customHeight="1">
      <c r="B79" s="101" t="s">
        <v>21</v>
      </c>
      <c r="C79" s="84">
        <v>1</v>
      </c>
      <c r="D79" s="83"/>
      <c r="E79" s="84">
        <v>3</v>
      </c>
      <c r="F79" s="83">
        <f>C79*D79*E79</f>
        <v>0</v>
      </c>
      <c r="G79" s="102" t="s">
        <v>45</v>
      </c>
    </row>
    <row r="80" spans="2:7" ht="20.149999999999999" hidden="1" customHeight="1">
      <c r="B80" s="101" t="s">
        <v>46</v>
      </c>
      <c r="C80" s="84">
        <v>1</v>
      </c>
      <c r="D80" s="83"/>
      <c r="E80" s="84">
        <v>2</v>
      </c>
      <c r="F80" s="83">
        <f>C80*D80*E80</f>
        <v>0</v>
      </c>
      <c r="G80" s="102" t="s">
        <v>47</v>
      </c>
    </row>
    <row r="81" spans="2:7" ht="20.149999999999999" hidden="1" customHeight="1">
      <c r="B81" s="103" t="s">
        <v>48</v>
      </c>
      <c r="C81" s="71">
        <v>1</v>
      </c>
      <c r="D81" s="72"/>
      <c r="E81" s="71">
        <v>4</v>
      </c>
      <c r="F81" s="83">
        <f>C81*D81*E81</f>
        <v>0</v>
      </c>
      <c r="G81" s="104" t="s">
        <v>49</v>
      </c>
    </row>
    <row r="82" spans="2:7" ht="20.149999999999999" hidden="1" customHeight="1" thickBot="1">
      <c r="B82" s="75" t="s">
        <v>50</v>
      </c>
      <c r="C82" s="38"/>
      <c r="D82" s="39"/>
      <c r="E82" s="39"/>
      <c r="F82" s="39">
        <f>SUM(F79:F81)</f>
        <v>0</v>
      </c>
      <c r="G82" s="76"/>
    </row>
    <row r="83" spans="2:7" ht="20.149999999999999" customHeight="1" thickTop="1" thickBot="1">
      <c r="B83" s="105" t="s">
        <v>81</v>
      </c>
      <c r="C83" s="106"/>
      <c r="D83" s="107"/>
      <c r="E83" s="107"/>
      <c r="F83" s="107">
        <f>F74+F75+F82</f>
        <v>97136.290800000017</v>
      </c>
      <c r="G83" s="108"/>
    </row>
    <row r="84" spans="2:7" ht="27.75" customHeight="1" thickTop="1">
      <c r="B84" s="109" t="s">
        <v>51</v>
      </c>
      <c r="C84" s="180">
        <v>25</v>
      </c>
      <c r="D84" s="110">
        <f>32289/25</f>
        <v>1291.56</v>
      </c>
      <c r="E84" s="28">
        <v>1</v>
      </c>
      <c r="F84" s="9">
        <f>E84*D84*C84</f>
        <v>32289</v>
      </c>
      <c r="G84" s="50" t="s">
        <v>77</v>
      </c>
    </row>
    <row r="85" spans="2:7" ht="20.149999999999999" hidden="1" customHeight="1">
      <c r="B85" s="54" t="s">
        <v>52</v>
      </c>
      <c r="C85" s="48"/>
      <c r="D85" s="111"/>
      <c r="E85" s="48"/>
      <c r="F85" s="9">
        <f>E85*D85*C85</f>
        <v>0</v>
      </c>
      <c r="G85" s="74"/>
    </row>
    <row r="86" spans="2:7" ht="20.149999999999999" customHeight="1" thickBot="1">
      <c r="B86" s="112" t="s">
        <v>53</v>
      </c>
      <c r="C86" s="113"/>
      <c r="D86" s="114"/>
      <c r="E86" s="114"/>
      <c r="F86" s="114">
        <f>F84+F85</f>
        <v>32289</v>
      </c>
      <c r="G86" s="115"/>
    </row>
    <row r="87" spans="2:7" ht="22.5" customHeight="1" thickTop="1" thickBot="1">
      <c r="B87" s="116" t="s">
        <v>83</v>
      </c>
      <c r="C87" s="117"/>
      <c r="D87" s="118">
        <v>0.06</v>
      </c>
      <c r="E87" s="119"/>
      <c r="F87" s="119">
        <f>(F83+F86)*0.06</f>
        <v>7765.5174480000005</v>
      </c>
      <c r="G87" s="120" t="s">
        <v>82</v>
      </c>
    </row>
    <row r="88" spans="2:7" ht="23.25" customHeight="1" thickBot="1">
      <c r="B88" s="121" t="s">
        <v>80</v>
      </c>
      <c r="C88" s="122"/>
      <c r="D88" s="123"/>
      <c r="E88" s="124"/>
      <c r="F88" s="124">
        <f>F87+F86+F83</f>
        <v>137190.80824800002</v>
      </c>
      <c r="G88" s="125" t="s">
        <v>100</v>
      </c>
    </row>
  </sheetData>
  <mergeCells count="32">
    <mergeCell ref="B76:G76"/>
    <mergeCell ref="C78:G78"/>
    <mergeCell ref="B34:G34"/>
    <mergeCell ref="B40:G40"/>
    <mergeCell ref="D42:G42"/>
    <mergeCell ref="B47:G47"/>
    <mergeCell ref="B48:B52"/>
    <mergeCell ref="D15:G15"/>
    <mergeCell ref="D19:G19"/>
    <mergeCell ref="B25:G25"/>
    <mergeCell ref="B58:G58"/>
    <mergeCell ref="B74:C74"/>
    <mergeCell ref="C11:D11"/>
    <mergeCell ref="F11:G11"/>
    <mergeCell ref="C12:D12"/>
    <mergeCell ref="F12:G12"/>
    <mergeCell ref="B13:G13"/>
    <mergeCell ref="B1:G1"/>
    <mergeCell ref="B2:B10"/>
    <mergeCell ref="D2:E2"/>
    <mergeCell ref="D3:E3"/>
    <mergeCell ref="D4:E4"/>
    <mergeCell ref="D5:E5"/>
    <mergeCell ref="C6:D6"/>
    <mergeCell ref="E6:G6"/>
    <mergeCell ref="C7:D7"/>
    <mergeCell ref="E7:G7"/>
    <mergeCell ref="C8:D8"/>
    <mergeCell ref="E8:G8"/>
    <mergeCell ref="C9:D9"/>
    <mergeCell ref="E9:G9"/>
    <mergeCell ref="D10:G10"/>
  </mergeCells>
  <phoneticPr fontId="7" type="noConversion"/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4"/>
  <sheetViews>
    <sheetView topLeftCell="A13" workbookViewId="0">
      <selection activeCell="L26" sqref="L26"/>
    </sheetView>
  </sheetViews>
  <sheetFormatPr defaultColWidth="9" defaultRowHeight="25" customHeight="1"/>
  <cols>
    <col min="1" max="1" width="4.765625" style="127" customWidth="1"/>
    <col min="2" max="2" width="11" style="127" bestFit="1" customWidth="1"/>
    <col min="3" max="3" width="12.61328125" style="127" customWidth="1"/>
    <col min="4" max="4" width="9.3828125" style="148" bestFit="1" customWidth="1"/>
    <col min="5" max="5" width="8.4609375" style="127" bestFit="1" customWidth="1"/>
    <col min="6" max="6" width="10.23046875" style="127" customWidth="1"/>
    <col min="7" max="7" width="8.15234375" style="127" customWidth="1"/>
    <col min="8" max="8" width="8.4609375" style="127" bestFit="1" customWidth="1"/>
    <col min="9" max="9" width="8.4609375" style="127" customWidth="1"/>
    <col min="10" max="10" width="8.84375" style="127" bestFit="1" customWidth="1"/>
    <col min="11" max="246" width="10" style="127" customWidth="1"/>
    <col min="247" max="16384" width="9" style="127"/>
  </cols>
  <sheetData>
    <row r="1" spans="1:10" ht="24.75" customHeight="1">
      <c r="A1" s="233" t="s">
        <v>104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0" ht="12.9">
      <c r="A2" s="234" t="s">
        <v>105</v>
      </c>
      <c r="B2" s="236" t="s">
        <v>106</v>
      </c>
      <c r="C2" s="236"/>
      <c r="D2" s="237" t="s">
        <v>107</v>
      </c>
      <c r="E2" s="238"/>
      <c r="F2" s="238"/>
      <c r="G2" s="238"/>
      <c r="H2" s="238"/>
      <c r="I2" s="239"/>
      <c r="J2" s="128" t="s">
        <v>108</v>
      </c>
    </row>
    <row r="3" spans="1:10" ht="12.9">
      <c r="A3" s="235"/>
      <c r="B3" s="129" t="s">
        <v>109</v>
      </c>
      <c r="C3" s="130" t="s">
        <v>110</v>
      </c>
      <c r="D3" s="131" t="s">
        <v>111</v>
      </c>
      <c r="E3" s="132" t="s">
        <v>112</v>
      </c>
      <c r="F3" s="132" t="s">
        <v>113</v>
      </c>
      <c r="G3" s="132" t="s">
        <v>114</v>
      </c>
      <c r="H3" s="133" t="s">
        <v>115</v>
      </c>
      <c r="I3" s="133" t="s">
        <v>116</v>
      </c>
      <c r="J3" s="134" t="s">
        <v>117</v>
      </c>
    </row>
    <row r="4" spans="1:10" ht="20.149999999999999" customHeight="1">
      <c r="A4" s="135">
        <v>1</v>
      </c>
      <c r="B4" s="136" t="s">
        <v>118</v>
      </c>
      <c r="C4" s="137" t="s">
        <v>119</v>
      </c>
      <c r="D4" s="138">
        <v>43019</v>
      </c>
      <c r="E4" s="139" t="s">
        <v>120</v>
      </c>
      <c r="F4" s="139" t="s">
        <v>121</v>
      </c>
      <c r="G4" s="139" t="s">
        <v>122</v>
      </c>
      <c r="H4" s="140">
        <v>0.69097222222222199</v>
      </c>
      <c r="I4" s="140" t="s">
        <v>123</v>
      </c>
      <c r="J4" s="138" t="s">
        <v>124</v>
      </c>
    </row>
    <row r="5" spans="1:10" ht="20.149999999999999" customHeight="1">
      <c r="A5" s="135">
        <v>2</v>
      </c>
      <c r="B5" s="136" t="s">
        <v>125</v>
      </c>
      <c r="C5" s="137" t="s">
        <v>126</v>
      </c>
      <c r="D5" s="138">
        <v>43019</v>
      </c>
      <c r="E5" s="139" t="s">
        <v>127</v>
      </c>
      <c r="F5" s="139" t="s">
        <v>128</v>
      </c>
      <c r="G5" s="139" t="s">
        <v>122</v>
      </c>
      <c r="H5" s="140">
        <v>0.79513888888888884</v>
      </c>
      <c r="I5" s="140" t="s">
        <v>123</v>
      </c>
      <c r="J5" s="138" t="s">
        <v>124</v>
      </c>
    </row>
    <row r="6" spans="1:10" ht="20.149999999999999" customHeight="1">
      <c r="A6" s="135">
        <v>3</v>
      </c>
      <c r="B6" s="136" t="s">
        <v>129</v>
      </c>
      <c r="C6" s="137" t="s">
        <v>130</v>
      </c>
      <c r="D6" s="141">
        <v>43020</v>
      </c>
      <c r="E6" s="139" t="s">
        <v>131</v>
      </c>
      <c r="F6" s="139" t="s">
        <v>132</v>
      </c>
      <c r="G6" s="139" t="s">
        <v>122</v>
      </c>
      <c r="H6" s="140">
        <v>0.37152777777777801</v>
      </c>
      <c r="I6" s="140" t="s">
        <v>123</v>
      </c>
      <c r="J6" s="138" t="s">
        <v>124</v>
      </c>
    </row>
    <row r="7" spans="1:10" ht="20.149999999999999" customHeight="1">
      <c r="A7" s="135">
        <v>4</v>
      </c>
      <c r="B7" s="136" t="s">
        <v>133</v>
      </c>
      <c r="C7" s="137" t="s">
        <v>134</v>
      </c>
      <c r="D7" s="141">
        <v>43020</v>
      </c>
      <c r="E7" s="139" t="s">
        <v>135</v>
      </c>
      <c r="F7" s="139" t="s">
        <v>136</v>
      </c>
      <c r="G7" s="139" t="s">
        <v>137</v>
      </c>
      <c r="H7" s="140">
        <v>0.4375</v>
      </c>
      <c r="I7" s="140" t="s">
        <v>123</v>
      </c>
      <c r="J7" s="138" t="s">
        <v>124</v>
      </c>
    </row>
    <row r="8" spans="1:10" ht="20.149999999999999" customHeight="1">
      <c r="A8" s="135">
        <v>5</v>
      </c>
      <c r="B8" s="136" t="s">
        <v>138</v>
      </c>
      <c r="C8" s="137" t="s">
        <v>139</v>
      </c>
      <c r="D8" s="142" t="s">
        <v>140</v>
      </c>
      <c r="E8" s="139" t="s">
        <v>141</v>
      </c>
      <c r="F8" s="139" t="s">
        <v>142</v>
      </c>
      <c r="G8" s="139" t="s">
        <v>122</v>
      </c>
      <c r="H8" s="140">
        <v>0.4375</v>
      </c>
      <c r="I8" s="140" t="s">
        <v>123</v>
      </c>
      <c r="J8" s="138" t="s">
        <v>124</v>
      </c>
    </row>
    <row r="9" spans="1:10" ht="20.149999999999999" customHeight="1">
      <c r="A9" s="135">
        <v>6</v>
      </c>
      <c r="B9" s="136" t="s">
        <v>143</v>
      </c>
      <c r="C9" s="137" t="s">
        <v>144</v>
      </c>
      <c r="D9" s="138">
        <v>43020</v>
      </c>
      <c r="E9" s="139" t="s">
        <v>145</v>
      </c>
      <c r="F9" s="139" t="s">
        <v>146</v>
      </c>
      <c r="G9" s="139" t="s">
        <v>137</v>
      </c>
      <c r="H9" s="140">
        <v>0.44444444444444398</v>
      </c>
      <c r="I9" s="240" t="s">
        <v>123</v>
      </c>
      <c r="J9" s="242" t="s">
        <v>124</v>
      </c>
    </row>
    <row r="10" spans="1:10" ht="20.149999999999999" customHeight="1">
      <c r="A10" s="135">
        <v>7</v>
      </c>
      <c r="B10" s="136" t="s">
        <v>147</v>
      </c>
      <c r="C10" s="137">
        <v>13820407968</v>
      </c>
      <c r="D10" s="138">
        <v>43020</v>
      </c>
      <c r="E10" s="139" t="s">
        <v>148</v>
      </c>
      <c r="F10" s="139" t="s">
        <v>146</v>
      </c>
      <c r="G10" s="139" t="s">
        <v>137</v>
      </c>
      <c r="H10" s="140">
        <v>0.44444444444444398</v>
      </c>
      <c r="I10" s="241"/>
      <c r="J10" s="243"/>
    </row>
    <row r="11" spans="1:10" ht="20.149999999999999" customHeight="1">
      <c r="A11" s="135">
        <v>8</v>
      </c>
      <c r="B11" s="136" t="s">
        <v>149</v>
      </c>
      <c r="C11" s="137">
        <v>15210468333</v>
      </c>
      <c r="D11" s="143">
        <v>43020</v>
      </c>
      <c r="E11" s="144" t="s">
        <v>150</v>
      </c>
      <c r="F11" s="139" t="s">
        <v>151</v>
      </c>
      <c r="G11" s="139" t="s">
        <v>152</v>
      </c>
      <c r="H11" s="140">
        <v>0.45833333333333331</v>
      </c>
      <c r="I11" s="140" t="s">
        <v>123</v>
      </c>
      <c r="J11" s="138" t="s">
        <v>124</v>
      </c>
    </row>
    <row r="12" spans="1:10" ht="20.149999999999999" customHeight="1">
      <c r="A12" s="135">
        <v>9</v>
      </c>
      <c r="B12" s="136" t="s">
        <v>153</v>
      </c>
      <c r="C12" s="137" t="s">
        <v>154</v>
      </c>
      <c r="D12" s="138">
        <v>43020</v>
      </c>
      <c r="E12" s="139" t="s">
        <v>150</v>
      </c>
      <c r="F12" s="139" t="s">
        <v>151</v>
      </c>
      <c r="G12" s="139" t="s">
        <v>152</v>
      </c>
      <c r="H12" s="140">
        <v>0.45833333333333331</v>
      </c>
      <c r="I12" s="140" t="s">
        <v>123</v>
      </c>
      <c r="J12" s="138" t="s">
        <v>124</v>
      </c>
    </row>
    <row r="13" spans="1:10" ht="20.149999999999999" customHeight="1">
      <c r="A13" s="135">
        <v>10</v>
      </c>
      <c r="B13" s="136" t="s">
        <v>155</v>
      </c>
      <c r="C13" s="137" t="s">
        <v>156</v>
      </c>
      <c r="D13" s="138">
        <v>43020</v>
      </c>
      <c r="E13" s="139" t="s">
        <v>157</v>
      </c>
      <c r="F13" s="139" t="s">
        <v>158</v>
      </c>
      <c r="G13" s="139" t="s">
        <v>137</v>
      </c>
      <c r="H13" s="140">
        <v>0.49652777777777801</v>
      </c>
      <c r="I13" s="140" t="s">
        <v>123</v>
      </c>
      <c r="J13" s="138" t="s">
        <v>124</v>
      </c>
    </row>
    <row r="14" spans="1:10" ht="20.149999999999999" customHeight="1">
      <c r="A14" s="135">
        <v>11</v>
      </c>
      <c r="B14" s="136" t="s">
        <v>159</v>
      </c>
      <c r="C14" s="137" t="s">
        <v>160</v>
      </c>
      <c r="D14" s="138">
        <v>43020</v>
      </c>
      <c r="E14" s="139" t="s">
        <v>161</v>
      </c>
      <c r="F14" s="139" t="s">
        <v>162</v>
      </c>
      <c r="G14" s="139" t="s">
        <v>137</v>
      </c>
      <c r="H14" s="140">
        <v>0.5</v>
      </c>
      <c r="I14" s="240" t="s">
        <v>123</v>
      </c>
      <c r="J14" s="242" t="s">
        <v>124</v>
      </c>
    </row>
    <row r="15" spans="1:10" ht="20.149999999999999" customHeight="1">
      <c r="A15" s="135">
        <v>12</v>
      </c>
      <c r="B15" s="136" t="s">
        <v>163</v>
      </c>
      <c r="C15" s="137" t="s">
        <v>164</v>
      </c>
      <c r="D15" s="138">
        <v>43020</v>
      </c>
      <c r="E15" s="139" t="s">
        <v>165</v>
      </c>
      <c r="F15" s="139" t="s">
        <v>162</v>
      </c>
      <c r="G15" s="139" t="s">
        <v>137</v>
      </c>
      <c r="H15" s="140">
        <v>0.5</v>
      </c>
      <c r="I15" s="241"/>
      <c r="J15" s="243"/>
    </row>
    <row r="16" spans="1:10" ht="20.149999999999999" customHeight="1">
      <c r="A16" s="135">
        <v>13</v>
      </c>
      <c r="B16" s="136" t="s">
        <v>166</v>
      </c>
      <c r="C16" s="137" t="s">
        <v>167</v>
      </c>
      <c r="D16" s="138">
        <v>43020</v>
      </c>
      <c r="E16" s="139" t="s">
        <v>168</v>
      </c>
      <c r="F16" s="139" t="s">
        <v>169</v>
      </c>
      <c r="G16" s="139" t="s">
        <v>137</v>
      </c>
      <c r="H16" s="140">
        <v>0.50694444444444398</v>
      </c>
      <c r="I16" s="140" t="s">
        <v>123</v>
      </c>
      <c r="J16" s="138" t="s">
        <v>124</v>
      </c>
    </row>
    <row r="17" spans="1:10" ht="20.149999999999999" customHeight="1">
      <c r="A17" s="135">
        <v>14</v>
      </c>
      <c r="B17" s="136" t="s">
        <v>170</v>
      </c>
      <c r="C17" s="137" t="s">
        <v>171</v>
      </c>
      <c r="D17" s="138">
        <v>43020</v>
      </c>
      <c r="E17" s="139" t="s">
        <v>172</v>
      </c>
      <c r="F17" s="139" t="s">
        <v>162</v>
      </c>
      <c r="G17" s="139" t="s">
        <v>137</v>
      </c>
      <c r="H17" s="140">
        <v>0.52083333333333304</v>
      </c>
      <c r="I17" s="140" t="s">
        <v>123</v>
      </c>
      <c r="J17" s="138" t="s">
        <v>124</v>
      </c>
    </row>
    <row r="18" spans="1:10" ht="20.149999999999999" customHeight="1">
      <c r="A18" s="135">
        <v>15</v>
      </c>
      <c r="B18" s="136" t="s">
        <v>173</v>
      </c>
      <c r="C18" s="145">
        <v>13777417973</v>
      </c>
      <c r="D18" s="138">
        <v>43020</v>
      </c>
      <c r="E18" s="139" t="s">
        <v>174</v>
      </c>
      <c r="F18" s="139" t="s">
        <v>175</v>
      </c>
      <c r="G18" s="139" t="s">
        <v>122</v>
      </c>
      <c r="H18" s="140">
        <v>0.58680555555555602</v>
      </c>
      <c r="I18" s="240" t="s">
        <v>123</v>
      </c>
      <c r="J18" s="242" t="s">
        <v>124</v>
      </c>
    </row>
    <row r="19" spans="1:10" ht="20.149999999999999" customHeight="1">
      <c r="A19" s="135">
        <v>16</v>
      </c>
      <c r="B19" s="145" t="s">
        <v>176</v>
      </c>
      <c r="C19" s="137" t="s">
        <v>177</v>
      </c>
      <c r="D19" s="138">
        <v>43020</v>
      </c>
      <c r="E19" s="139" t="s">
        <v>174</v>
      </c>
      <c r="F19" s="139" t="s">
        <v>175</v>
      </c>
      <c r="G19" s="139" t="s">
        <v>122</v>
      </c>
      <c r="H19" s="140">
        <v>0.58680555555555602</v>
      </c>
      <c r="I19" s="241"/>
      <c r="J19" s="243"/>
    </row>
    <row r="20" spans="1:10" ht="20.149999999999999" customHeight="1">
      <c r="A20" s="135">
        <v>17</v>
      </c>
      <c r="B20" s="145" t="s">
        <v>178</v>
      </c>
      <c r="C20" s="137"/>
      <c r="D20" s="138">
        <v>43020</v>
      </c>
      <c r="E20" s="139"/>
      <c r="F20" s="139"/>
      <c r="G20" s="139"/>
      <c r="H20" s="140">
        <v>0.86111111111111116</v>
      </c>
      <c r="I20" s="146" t="s">
        <v>179</v>
      </c>
      <c r="J20" s="138" t="s">
        <v>180</v>
      </c>
    </row>
    <row r="21" spans="1:10" ht="20.149999999999999" customHeight="1">
      <c r="A21" s="135">
        <v>17</v>
      </c>
      <c r="B21" s="145" t="s">
        <v>166</v>
      </c>
      <c r="C21" s="137" t="s">
        <v>167</v>
      </c>
      <c r="D21" s="138">
        <v>43021</v>
      </c>
      <c r="E21" s="139" t="s">
        <v>181</v>
      </c>
      <c r="F21" s="139" t="s">
        <v>122</v>
      </c>
      <c r="G21" s="139" t="s">
        <v>182</v>
      </c>
      <c r="H21" s="140">
        <v>0.39583333333333331</v>
      </c>
      <c r="I21" s="146" t="s">
        <v>123</v>
      </c>
      <c r="J21" s="138" t="s">
        <v>124</v>
      </c>
    </row>
    <row r="22" spans="1:10" ht="20.149999999999999" customHeight="1">
      <c r="A22" s="135">
        <v>18</v>
      </c>
      <c r="B22" s="145" t="s">
        <v>178</v>
      </c>
      <c r="C22" s="137"/>
      <c r="D22" s="138">
        <v>43021</v>
      </c>
      <c r="E22" s="139"/>
      <c r="F22" s="139"/>
      <c r="G22" s="139"/>
      <c r="H22" s="140">
        <v>0.45833333333333331</v>
      </c>
      <c r="I22" s="147" t="s">
        <v>183</v>
      </c>
      <c r="J22" s="138" t="s">
        <v>184</v>
      </c>
    </row>
    <row r="23" spans="1:10" ht="20.149999999999999" customHeight="1">
      <c r="A23" s="135">
        <v>19</v>
      </c>
      <c r="B23" s="145" t="s">
        <v>138</v>
      </c>
      <c r="C23" s="137" t="s">
        <v>139</v>
      </c>
      <c r="D23" s="138">
        <v>43021</v>
      </c>
      <c r="E23" s="139" t="s">
        <v>185</v>
      </c>
      <c r="F23" s="139" t="s">
        <v>122</v>
      </c>
      <c r="G23" s="139" t="s">
        <v>162</v>
      </c>
      <c r="H23" s="140">
        <v>0.53472222222222221</v>
      </c>
      <c r="I23" s="140" t="s">
        <v>123</v>
      </c>
      <c r="J23" s="138" t="s">
        <v>124</v>
      </c>
    </row>
    <row r="24" spans="1:10" ht="20.149999999999999" customHeight="1">
      <c r="A24" s="135">
        <v>20</v>
      </c>
      <c r="B24" s="145" t="s">
        <v>155</v>
      </c>
      <c r="C24" s="137" t="s">
        <v>156</v>
      </c>
      <c r="D24" s="138">
        <v>43021</v>
      </c>
      <c r="E24" s="139" t="s">
        <v>186</v>
      </c>
      <c r="F24" s="139" t="s">
        <v>122</v>
      </c>
      <c r="G24" s="139" t="s">
        <v>187</v>
      </c>
      <c r="H24" s="140">
        <v>0.57986111111111105</v>
      </c>
      <c r="I24" s="140" t="s">
        <v>188</v>
      </c>
      <c r="J24" s="138" t="s">
        <v>124</v>
      </c>
    </row>
    <row r="25" spans="1:10" ht="20.149999999999999" customHeight="1">
      <c r="A25" s="135">
        <v>21</v>
      </c>
      <c r="B25" s="145" t="s">
        <v>189</v>
      </c>
      <c r="C25" s="137">
        <v>13787097676</v>
      </c>
      <c r="D25" s="138">
        <v>43021</v>
      </c>
      <c r="E25" s="139" t="s">
        <v>190</v>
      </c>
      <c r="F25" s="139" t="s">
        <v>122</v>
      </c>
      <c r="G25" s="139" t="s">
        <v>162</v>
      </c>
      <c r="H25" s="140">
        <v>0.59722222222222221</v>
      </c>
      <c r="I25" s="140" t="s">
        <v>123</v>
      </c>
      <c r="J25" s="138" t="s">
        <v>124</v>
      </c>
    </row>
    <row r="26" spans="1:10" ht="20.149999999999999" customHeight="1">
      <c r="A26" s="135">
        <v>22</v>
      </c>
      <c r="B26" s="145" t="s">
        <v>163</v>
      </c>
      <c r="C26" s="137" t="s">
        <v>164</v>
      </c>
      <c r="D26" s="138">
        <v>43021</v>
      </c>
      <c r="E26" s="139" t="s">
        <v>191</v>
      </c>
      <c r="F26" s="139" t="s">
        <v>122</v>
      </c>
      <c r="G26" s="139" t="s">
        <v>142</v>
      </c>
      <c r="H26" s="140">
        <v>0.60069444444444442</v>
      </c>
      <c r="I26" s="140" t="s">
        <v>123</v>
      </c>
      <c r="J26" s="138" t="s">
        <v>124</v>
      </c>
    </row>
    <row r="27" spans="1:10" ht="20.149999999999999" customHeight="1">
      <c r="A27" s="135">
        <v>23</v>
      </c>
      <c r="B27" s="145" t="s">
        <v>149</v>
      </c>
      <c r="C27" s="137">
        <v>15210468333</v>
      </c>
      <c r="D27" s="138">
        <v>43021</v>
      </c>
      <c r="E27" s="139" t="s">
        <v>192</v>
      </c>
      <c r="F27" s="139" t="s">
        <v>122</v>
      </c>
      <c r="G27" s="139" t="s">
        <v>162</v>
      </c>
      <c r="H27" s="140">
        <v>0.62847222222222221</v>
      </c>
      <c r="I27" s="140" t="s">
        <v>123</v>
      </c>
      <c r="J27" s="138" t="s">
        <v>124</v>
      </c>
    </row>
    <row r="28" spans="1:10" ht="20.149999999999999" customHeight="1">
      <c r="A28" s="135">
        <v>24</v>
      </c>
      <c r="B28" s="145" t="s">
        <v>170</v>
      </c>
      <c r="C28" s="137" t="s">
        <v>171</v>
      </c>
      <c r="D28" s="138">
        <v>43021</v>
      </c>
      <c r="E28" s="139" t="s">
        <v>192</v>
      </c>
      <c r="F28" s="139" t="s">
        <v>122</v>
      </c>
      <c r="G28" s="139" t="s">
        <v>162</v>
      </c>
      <c r="H28" s="140">
        <v>0.62847222222222221</v>
      </c>
      <c r="I28" s="244" t="s">
        <v>123</v>
      </c>
      <c r="J28" s="242" t="s">
        <v>124</v>
      </c>
    </row>
    <row r="29" spans="1:10" ht="20.149999999999999" customHeight="1">
      <c r="A29" s="135">
        <v>25</v>
      </c>
      <c r="B29" s="145" t="s">
        <v>153</v>
      </c>
      <c r="C29" s="137" t="s">
        <v>154</v>
      </c>
      <c r="D29" s="138">
        <v>43021</v>
      </c>
      <c r="E29" s="139" t="s">
        <v>193</v>
      </c>
      <c r="F29" s="139" t="s">
        <v>122</v>
      </c>
      <c r="G29" s="139" t="s">
        <v>194</v>
      </c>
      <c r="H29" s="140">
        <v>0.65625</v>
      </c>
      <c r="I29" s="245"/>
      <c r="J29" s="243"/>
    </row>
    <row r="30" spans="1:10" ht="20.149999999999999" customHeight="1">
      <c r="A30" s="135">
        <v>26</v>
      </c>
      <c r="B30" s="145" t="s">
        <v>159</v>
      </c>
      <c r="C30" s="137" t="s">
        <v>160</v>
      </c>
      <c r="D30" s="138">
        <v>43021</v>
      </c>
      <c r="E30" s="139" t="s">
        <v>195</v>
      </c>
      <c r="F30" s="139" t="s">
        <v>122</v>
      </c>
      <c r="G30" s="139" t="s">
        <v>162</v>
      </c>
      <c r="H30" s="140">
        <v>0.73958333333333337</v>
      </c>
      <c r="I30" s="146" t="s">
        <v>123</v>
      </c>
      <c r="J30" s="138" t="s">
        <v>124</v>
      </c>
    </row>
    <row r="31" spans="1:10" ht="20.149999999999999" customHeight="1">
      <c r="A31" s="135">
        <v>27</v>
      </c>
      <c r="B31" s="145" t="s">
        <v>173</v>
      </c>
      <c r="C31" s="137">
        <v>13777417973</v>
      </c>
      <c r="D31" s="138">
        <v>43021</v>
      </c>
      <c r="E31" s="139" t="s">
        <v>196</v>
      </c>
      <c r="F31" s="139" t="s">
        <v>122</v>
      </c>
      <c r="G31" s="139" t="s">
        <v>175</v>
      </c>
      <c r="H31" s="140">
        <v>0.74305555555555547</v>
      </c>
      <c r="I31" s="240" t="s">
        <v>123</v>
      </c>
      <c r="J31" s="242" t="s">
        <v>124</v>
      </c>
    </row>
    <row r="32" spans="1:10" ht="20.149999999999999" customHeight="1">
      <c r="A32" s="135">
        <v>28</v>
      </c>
      <c r="B32" s="145" t="s">
        <v>176</v>
      </c>
      <c r="C32" s="137" t="s">
        <v>177</v>
      </c>
      <c r="D32" s="138">
        <v>43021</v>
      </c>
      <c r="E32" s="139" t="s">
        <v>196</v>
      </c>
      <c r="F32" s="139" t="s">
        <v>122</v>
      </c>
      <c r="G32" s="139" t="s">
        <v>175</v>
      </c>
      <c r="H32" s="140">
        <v>0.74305555555555547</v>
      </c>
      <c r="I32" s="241"/>
      <c r="J32" s="243"/>
    </row>
    <row r="33" spans="1:10" ht="20.149999999999999" customHeight="1">
      <c r="A33" s="135">
        <v>29</v>
      </c>
      <c r="B33" s="145" t="s">
        <v>118</v>
      </c>
      <c r="C33" s="137" t="s">
        <v>119</v>
      </c>
      <c r="D33" s="138">
        <v>43022</v>
      </c>
      <c r="E33" s="139" t="s">
        <v>197</v>
      </c>
      <c r="F33" s="139" t="s">
        <v>122</v>
      </c>
      <c r="G33" s="139" t="s">
        <v>121</v>
      </c>
      <c r="H33" s="140">
        <v>0.25</v>
      </c>
      <c r="I33" s="140" t="s">
        <v>123</v>
      </c>
      <c r="J33" s="138" t="s">
        <v>124</v>
      </c>
    </row>
    <row r="34" spans="1:10" ht="20.149999999999999" customHeight="1">
      <c r="A34" s="135">
        <v>30</v>
      </c>
      <c r="B34" s="145" t="s">
        <v>133</v>
      </c>
      <c r="C34" s="137" t="s">
        <v>134</v>
      </c>
      <c r="D34" s="138">
        <v>43022</v>
      </c>
      <c r="E34" s="139" t="s">
        <v>198</v>
      </c>
      <c r="F34" s="139" t="s">
        <v>122</v>
      </c>
      <c r="G34" s="139" t="s">
        <v>136</v>
      </c>
      <c r="H34" s="140">
        <v>0.38194444444444442</v>
      </c>
      <c r="I34" s="146" t="s">
        <v>123</v>
      </c>
      <c r="J34" s="138" t="s">
        <v>124</v>
      </c>
    </row>
  </sheetData>
  <mergeCells count="14">
    <mergeCell ref="I31:I32"/>
    <mergeCell ref="J31:J32"/>
    <mergeCell ref="I14:I15"/>
    <mergeCell ref="J14:J15"/>
    <mergeCell ref="I18:I19"/>
    <mergeCell ref="J18:J19"/>
    <mergeCell ref="I28:I29"/>
    <mergeCell ref="J28:J29"/>
    <mergeCell ref="A1:J1"/>
    <mergeCell ref="A2:A3"/>
    <mergeCell ref="B2:C2"/>
    <mergeCell ref="D2:I2"/>
    <mergeCell ref="I9:I10"/>
    <mergeCell ref="J9:J10"/>
  </mergeCells>
  <phoneticPr fontId="24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7"/>
  <sheetViews>
    <sheetView zoomScale="90" zoomScaleNormal="90" workbookViewId="0">
      <selection activeCell="P11" sqref="P11"/>
    </sheetView>
  </sheetViews>
  <sheetFormatPr defaultColWidth="9" defaultRowHeight="20.05" customHeight="1"/>
  <cols>
    <col min="1" max="1" width="22.69140625" style="153" customWidth="1"/>
    <col min="2" max="2" width="24.921875" style="153" customWidth="1"/>
    <col min="3" max="3" width="21.15234375" style="153" customWidth="1"/>
    <col min="4" max="4" width="16.3828125" style="153" customWidth="1"/>
    <col min="5" max="5" width="16.4609375" style="153" customWidth="1"/>
    <col min="6" max="6" width="9.23046875" style="153" customWidth="1"/>
    <col min="7" max="7" width="9.3828125" style="153" customWidth="1"/>
    <col min="8" max="8" width="7.15234375" style="153" customWidth="1"/>
    <col min="9" max="9" width="10.23046875" style="153" customWidth="1"/>
    <col min="10" max="10" width="8.84375" style="153" customWidth="1"/>
    <col min="11" max="12" width="8.15234375" style="153" customWidth="1"/>
    <col min="13" max="13" width="8.23046875" style="153" customWidth="1"/>
    <col min="14" max="14" width="10.765625" style="153" customWidth="1"/>
    <col min="15" max="16384" width="9" style="153"/>
  </cols>
  <sheetData>
    <row r="1" spans="1:14" ht="20.05" customHeight="1">
      <c r="A1" s="251" t="s">
        <v>203</v>
      </c>
      <c r="B1" s="246" t="s">
        <v>204</v>
      </c>
      <c r="C1" s="246" t="s">
        <v>205</v>
      </c>
      <c r="D1" s="246" t="s">
        <v>112</v>
      </c>
      <c r="E1" s="246" t="s">
        <v>206</v>
      </c>
      <c r="F1" s="246" t="s">
        <v>207</v>
      </c>
      <c r="G1" s="246"/>
      <c r="H1" s="246"/>
      <c r="I1" s="246"/>
      <c r="J1" s="246" t="s">
        <v>208</v>
      </c>
      <c r="K1" s="246" t="s">
        <v>209</v>
      </c>
      <c r="L1" s="246"/>
      <c r="M1" s="246"/>
      <c r="N1" s="246" t="s">
        <v>210</v>
      </c>
    </row>
    <row r="2" spans="1:14" ht="20.05" customHeight="1">
      <c r="A2" s="251"/>
      <c r="B2" s="246"/>
      <c r="C2" s="246"/>
      <c r="D2" s="246"/>
      <c r="E2" s="246"/>
      <c r="F2" s="154" t="s">
        <v>211</v>
      </c>
      <c r="G2" s="154" t="s">
        <v>1</v>
      </c>
      <c r="H2" s="154" t="s">
        <v>212</v>
      </c>
      <c r="I2" s="154" t="s">
        <v>213</v>
      </c>
      <c r="J2" s="246"/>
      <c r="K2" s="154" t="s">
        <v>211</v>
      </c>
      <c r="L2" s="154" t="s">
        <v>212</v>
      </c>
      <c r="M2" s="154" t="s">
        <v>213</v>
      </c>
      <c r="N2" s="246"/>
    </row>
    <row r="3" spans="1:14" s="160" customFormat="1" ht="20.05" customHeight="1">
      <c r="A3" s="155" t="s">
        <v>214</v>
      </c>
      <c r="B3" s="156" t="s">
        <v>166</v>
      </c>
      <c r="C3" s="157">
        <v>43020</v>
      </c>
      <c r="D3" s="156" t="s">
        <v>168</v>
      </c>
      <c r="E3" s="156" t="s">
        <v>215</v>
      </c>
      <c r="F3" s="156" t="s">
        <v>216</v>
      </c>
      <c r="G3" s="158">
        <v>1090</v>
      </c>
      <c r="H3" s="159">
        <v>1</v>
      </c>
      <c r="I3" s="158">
        <v>1090</v>
      </c>
      <c r="J3" s="156" t="s">
        <v>217</v>
      </c>
      <c r="K3" s="156" t="s">
        <v>216</v>
      </c>
      <c r="L3" s="156" t="s">
        <v>217</v>
      </c>
      <c r="M3" s="156" t="s">
        <v>217</v>
      </c>
      <c r="N3" s="158">
        <v>1090</v>
      </c>
    </row>
    <row r="4" spans="1:14" s="160" customFormat="1" ht="20.05" customHeight="1">
      <c r="A4" s="155" t="s">
        <v>218</v>
      </c>
      <c r="B4" s="156" t="s">
        <v>219</v>
      </c>
      <c r="C4" s="157">
        <v>43020</v>
      </c>
      <c r="D4" s="156" t="s">
        <v>165</v>
      </c>
      <c r="E4" s="156" t="s">
        <v>220</v>
      </c>
      <c r="F4" s="156" t="s">
        <v>216</v>
      </c>
      <c r="G4" s="158">
        <v>1350</v>
      </c>
      <c r="H4" s="159">
        <v>2</v>
      </c>
      <c r="I4" s="158">
        <v>2700</v>
      </c>
      <c r="J4" s="156" t="s">
        <v>217</v>
      </c>
      <c r="K4" s="156" t="s">
        <v>216</v>
      </c>
      <c r="L4" s="156" t="s">
        <v>217</v>
      </c>
      <c r="M4" s="156" t="s">
        <v>217</v>
      </c>
      <c r="N4" s="158">
        <v>2700</v>
      </c>
    </row>
    <row r="5" spans="1:14" s="160" customFormat="1" ht="20.05" customHeight="1">
      <c r="A5" s="155" t="s">
        <v>221</v>
      </c>
      <c r="B5" s="156" t="s">
        <v>159</v>
      </c>
      <c r="C5" s="157">
        <v>43021</v>
      </c>
      <c r="D5" s="156" t="s">
        <v>222</v>
      </c>
      <c r="E5" s="156" t="s">
        <v>223</v>
      </c>
      <c r="F5" s="156" t="s">
        <v>216</v>
      </c>
      <c r="G5" s="158">
        <v>1350</v>
      </c>
      <c r="H5" s="159">
        <v>1</v>
      </c>
      <c r="I5" s="158">
        <v>1350</v>
      </c>
      <c r="J5" s="156" t="s">
        <v>217</v>
      </c>
      <c r="K5" s="156" t="s">
        <v>216</v>
      </c>
      <c r="L5" s="156" t="s">
        <v>217</v>
      </c>
      <c r="M5" s="156" t="s">
        <v>217</v>
      </c>
      <c r="N5" s="158">
        <v>1350</v>
      </c>
    </row>
    <row r="6" spans="1:14" s="160" customFormat="1" ht="20.05" customHeight="1">
      <c r="A6" s="155" t="s">
        <v>224</v>
      </c>
      <c r="B6" s="156" t="s">
        <v>163</v>
      </c>
      <c r="C6" s="157">
        <v>43021</v>
      </c>
      <c r="D6" s="156" t="s">
        <v>225</v>
      </c>
      <c r="E6" s="156" t="s">
        <v>226</v>
      </c>
      <c r="F6" s="156" t="s">
        <v>216</v>
      </c>
      <c r="G6" s="158">
        <v>1170</v>
      </c>
      <c r="H6" s="159">
        <v>1</v>
      </c>
      <c r="I6" s="158">
        <v>1170</v>
      </c>
      <c r="J6" s="156" t="s">
        <v>217</v>
      </c>
      <c r="K6" s="156" t="s">
        <v>216</v>
      </c>
      <c r="L6" s="156" t="s">
        <v>217</v>
      </c>
      <c r="M6" s="156" t="s">
        <v>217</v>
      </c>
      <c r="N6" s="158">
        <v>1170</v>
      </c>
    </row>
    <row r="7" spans="1:14" s="160" customFormat="1" ht="20.05" customHeight="1">
      <c r="A7" s="155" t="s">
        <v>227</v>
      </c>
      <c r="B7" s="156" t="s">
        <v>170</v>
      </c>
      <c r="C7" s="157">
        <v>43020</v>
      </c>
      <c r="D7" s="156" t="s">
        <v>172</v>
      </c>
      <c r="E7" s="156" t="s">
        <v>220</v>
      </c>
      <c r="F7" s="156" t="s">
        <v>216</v>
      </c>
      <c r="G7" s="158">
        <v>1350</v>
      </c>
      <c r="H7" s="159">
        <v>1</v>
      </c>
      <c r="I7" s="158">
        <v>1350</v>
      </c>
      <c r="J7" s="156" t="s">
        <v>217</v>
      </c>
      <c r="K7" s="156" t="s">
        <v>216</v>
      </c>
      <c r="L7" s="156" t="s">
        <v>217</v>
      </c>
      <c r="M7" s="156" t="s">
        <v>217</v>
      </c>
      <c r="N7" s="158">
        <v>1350</v>
      </c>
    </row>
    <row r="8" spans="1:14" s="160" customFormat="1" ht="20.05" customHeight="1">
      <c r="A8" s="155" t="s">
        <v>228</v>
      </c>
      <c r="B8" s="156" t="s">
        <v>170</v>
      </c>
      <c r="C8" s="157">
        <v>43021</v>
      </c>
      <c r="D8" s="156" t="s">
        <v>229</v>
      </c>
      <c r="E8" s="156" t="s">
        <v>223</v>
      </c>
      <c r="F8" s="156" t="s">
        <v>216</v>
      </c>
      <c r="G8" s="158">
        <v>1460</v>
      </c>
      <c r="H8" s="159">
        <v>1</v>
      </c>
      <c r="I8" s="158">
        <v>1460</v>
      </c>
      <c r="J8" s="156" t="s">
        <v>217</v>
      </c>
      <c r="K8" s="156" t="s">
        <v>216</v>
      </c>
      <c r="L8" s="156" t="s">
        <v>217</v>
      </c>
      <c r="M8" s="156" t="s">
        <v>217</v>
      </c>
      <c r="N8" s="158">
        <v>1460</v>
      </c>
    </row>
    <row r="9" spans="1:14" s="160" customFormat="1" ht="20.05" customHeight="1">
      <c r="A9" s="155" t="s">
        <v>230</v>
      </c>
      <c r="B9" s="156" t="s">
        <v>125</v>
      </c>
      <c r="C9" s="157">
        <v>43020</v>
      </c>
      <c r="D9" s="156" t="s">
        <v>231</v>
      </c>
      <c r="E9" s="156" t="s">
        <v>232</v>
      </c>
      <c r="F9" s="156" t="s">
        <v>216</v>
      </c>
      <c r="G9" s="158">
        <v>1440</v>
      </c>
      <c r="H9" s="159">
        <v>1</v>
      </c>
      <c r="I9" s="158">
        <v>1440</v>
      </c>
      <c r="J9" s="156" t="s">
        <v>217</v>
      </c>
      <c r="K9" s="156" t="s">
        <v>216</v>
      </c>
      <c r="L9" s="156" t="s">
        <v>217</v>
      </c>
      <c r="M9" s="156" t="s">
        <v>217</v>
      </c>
      <c r="N9" s="158">
        <v>1440</v>
      </c>
    </row>
    <row r="10" spans="1:14" s="160" customFormat="1" ht="20.05" customHeight="1">
      <c r="A10" s="155" t="s">
        <v>233</v>
      </c>
      <c r="B10" s="156" t="s">
        <v>133</v>
      </c>
      <c r="C10" s="157">
        <v>43020</v>
      </c>
      <c r="D10" s="156" t="s">
        <v>234</v>
      </c>
      <c r="E10" s="156" t="s">
        <v>235</v>
      </c>
      <c r="F10" s="156" t="s">
        <v>216</v>
      </c>
      <c r="G10" s="158">
        <v>1030</v>
      </c>
      <c r="H10" s="159">
        <v>1</v>
      </c>
      <c r="I10" s="158">
        <v>1030</v>
      </c>
      <c r="J10" s="156" t="s">
        <v>217</v>
      </c>
      <c r="K10" s="156" t="s">
        <v>216</v>
      </c>
      <c r="L10" s="156" t="s">
        <v>217</v>
      </c>
      <c r="M10" s="156" t="s">
        <v>217</v>
      </c>
      <c r="N10" s="158">
        <v>1030</v>
      </c>
    </row>
    <row r="11" spans="1:14" s="160" customFormat="1" ht="20.05" customHeight="1">
      <c r="A11" s="155" t="s">
        <v>236</v>
      </c>
      <c r="B11" s="156" t="s">
        <v>133</v>
      </c>
      <c r="C11" s="157">
        <v>43022</v>
      </c>
      <c r="D11" s="156" t="s">
        <v>237</v>
      </c>
      <c r="E11" s="156" t="s">
        <v>238</v>
      </c>
      <c r="F11" s="156" t="s">
        <v>216</v>
      </c>
      <c r="G11" s="158">
        <v>1030</v>
      </c>
      <c r="H11" s="159">
        <v>1</v>
      </c>
      <c r="I11" s="158">
        <v>1030</v>
      </c>
      <c r="J11" s="156" t="s">
        <v>217</v>
      </c>
      <c r="K11" s="156" t="s">
        <v>216</v>
      </c>
      <c r="L11" s="156" t="s">
        <v>217</v>
      </c>
      <c r="M11" s="156" t="s">
        <v>217</v>
      </c>
      <c r="N11" s="158">
        <v>1030</v>
      </c>
    </row>
    <row r="12" spans="1:14" s="160" customFormat="1" ht="20.05" customHeight="1">
      <c r="A12" s="155" t="s">
        <v>239</v>
      </c>
      <c r="B12" s="156" t="s">
        <v>118</v>
      </c>
      <c r="C12" s="157">
        <v>43019</v>
      </c>
      <c r="D12" s="156" t="s">
        <v>240</v>
      </c>
      <c r="E12" s="156" t="s">
        <v>241</v>
      </c>
      <c r="F12" s="156" t="s">
        <v>216</v>
      </c>
      <c r="G12" s="158">
        <v>2110</v>
      </c>
      <c r="H12" s="159">
        <v>1</v>
      </c>
      <c r="I12" s="158">
        <v>2110</v>
      </c>
      <c r="J12" s="156" t="s">
        <v>217</v>
      </c>
      <c r="K12" s="156" t="s">
        <v>216</v>
      </c>
      <c r="L12" s="156" t="s">
        <v>217</v>
      </c>
      <c r="M12" s="156" t="s">
        <v>217</v>
      </c>
      <c r="N12" s="158">
        <v>2110</v>
      </c>
    </row>
    <row r="13" spans="1:14" s="160" customFormat="1" ht="20.05" customHeight="1">
      <c r="A13" s="155" t="s">
        <v>242</v>
      </c>
      <c r="B13" s="156" t="s">
        <v>118</v>
      </c>
      <c r="C13" s="157">
        <v>43022</v>
      </c>
      <c r="D13" s="156" t="s">
        <v>243</v>
      </c>
      <c r="E13" s="156" t="s">
        <v>244</v>
      </c>
      <c r="F13" s="156" t="s">
        <v>216</v>
      </c>
      <c r="G13" s="158">
        <v>2110</v>
      </c>
      <c r="H13" s="159">
        <v>1</v>
      </c>
      <c r="I13" s="158">
        <v>2110</v>
      </c>
      <c r="J13" s="156" t="s">
        <v>217</v>
      </c>
      <c r="K13" s="156" t="s">
        <v>216</v>
      </c>
      <c r="L13" s="156" t="s">
        <v>217</v>
      </c>
      <c r="M13" s="156" t="s">
        <v>217</v>
      </c>
      <c r="N13" s="158">
        <v>2110</v>
      </c>
    </row>
    <row r="14" spans="1:14" s="160" customFormat="1" ht="20.05" customHeight="1">
      <c r="A14" s="155" t="s">
        <v>245</v>
      </c>
      <c r="B14" s="156" t="s">
        <v>129</v>
      </c>
      <c r="C14" s="157">
        <v>43020</v>
      </c>
      <c r="D14" s="156" t="s">
        <v>246</v>
      </c>
      <c r="E14" s="156" t="s">
        <v>247</v>
      </c>
      <c r="F14" s="156" t="s">
        <v>216</v>
      </c>
      <c r="G14" s="158">
        <v>1270</v>
      </c>
      <c r="H14" s="159">
        <v>1</v>
      </c>
      <c r="I14" s="158">
        <v>1270</v>
      </c>
      <c r="J14" s="156" t="s">
        <v>217</v>
      </c>
      <c r="K14" s="156" t="s">
        <v>216</v>
      </c>
      <c r="L14" s="156" t="s">
        <v>217</v>
      </c>
      <c r="M14" s="156" t="s">
        <v>217</v>
      </c>
      <c r="N14" s="158">
        <v>1270</v>
      </c>
    </row>
    <row r="15" spans="1:14" s="160" customFormat="1" ht="20.05" customHeight="1">
      <c r="A15" s="155" t="s">
        <v>248</v>
      </c>
      <c r="B15" s="156" t="s">
        <v>129</v>
      </c>
      <c r="C15" s="157">
        <v>43023</v>
      </c>
      <c r="D15" s="156" t="s">
        <v>249</v>
      </c>
      <c r="E15" s="156" t="s">
        <v>250</v>
      </c>
      <c r="F15" s="156" t="s">
        <v>216</v>
      </c>
      <c r="G15" s="158">
        <v>1270</v>
      </c>
      <c r="H15" s="159">
        <v>1</v>
      </c>
      <c r="I15" s="158">
        <v>1270</v>
      </c>
      <c r="J15" s="156" t="s">
        <v>217</v>
      </c>
      <c r="K15" s="156" t="s">
        <v>216</v>
      </c>
      <c r="L15" s="156" t="s">
        <v>217</v>
      </c>
      <c r="M15" s="156" t="s">
        <v>217</v>
      </c>
      <c r="N15" s="158">
        <v>1270</v>
      </c>
    </row>
    <row r="16" spans="1:14" s="160" customFormat="1" ht="20.05" customHeight="1">
      <c r="A16" s="155" t="s">
        <v>251</v>
      </c>
      <c r="B16" s="156" t="s">
        <v>189</v>
      </c>
      <c r="C16" s="157">
        <v>43021</v>
      </c>
      <c r="D16" s="156" t="s">
        <v>252</v>
      </c>
      <c r="E16" s="156" t="s">
        <v>223</v>
      </c>
      <c r="F16" s="156" t="s">
        <v>216</v>
      </c>
      <c r="G16" s="158">
        <v>1600</v>
      </c>
      <c r="H16" s="159">
        <v>1</v>
      </c>
      <c r="I16" s="158">
        <v>1600</v>
      </c>
      <c r="J16" s="156" t="s">
        <v>217</v>
      </c>
      <c r="K16" s="156" t="s">
        <v>216</v>
      </c>
      <c r="L16" s="156" t="s">
        <v>217</v>
      </c>
      <c r="M16" s="156" t="s">
        <v>217</v>
      </c>
      <c r="N16" s="158">
        <v>1600</v>
      </c>
    </row>
    <row r="17" spans="1:14" s="160" customFormat="1" ht="20.05" customHeight="1">
      <c r="A17" s="155" t="s">
        <v>253</v>
      </c>
      <c r="B17" s="156" t="s">
        <v>254</v>
      </c>
      <c r="C17" s="157">
        <v>43020</v>
      </c>
      <c r="D17" s="156" t="s">
        <v>174</v>
      </c>
      <c r="E17" s="156" t="s">
        <v>255</v>
      </c>
      <c r="F17" s="156" t="s">
        <v>216</v>
      </c>
      <c r="G17" s="158">
        <v>1320</v>
      </c>
      <c r="H17" s="159">
        <v>2</v>
      </c>
      <c r="I17" s="158">
        <v>2640</v>
      </c>
      <c r="J17" s="156" t="s">
        <v>217</v>
      </c>
      <c r="K17" s="156" t="s">
        <v>216</v>
      </c>
      <c r="L17" s="156" t="s">
        <v>217</v>
      </c>
      <c r="M17" s="156" t="s">
        <v>217</v>
      </c>
      <c r="N17" s="158">
        <v>2640</v>
      </c>
    </row>
    <row r="18" spans="1:14" s="160" customFormat="1" ht="20.05" customHeight="1">
      <c r="A18" s="161" t="s">
        <v>256</v>
      </c>
      <c r="B18" s="162" t="s">
        <v>176</v>
      </c>
      <c r="C18" s="163">
        <v>43020</v>
      </c>
      <c r="D18" s="162" t="s">
        <v>257</v>
      </c>
      <c r="E18" s="162" t="s">
        <v>260</v>
      </c>
      <c r="F18" s="162" t="s">
        <v>216</v>
      </c>
      <c r="G18" s="164">
        <v>1330</v>
      </c>
      <c r="H18" s="165">
        <v>1</v>
      </c>
      <c r="I18" s="164">
        <v>1330</v>
      </c>
      <c r="J18" s="162" t="s">
        <v>217</v>
      </c>
      <c r="K18" s="162" t="s">
        <v>216</v>
      </c>
      <c r="L18" s="165">
        <v>1</v>
      </c>
      <c r="M18" s="164">
        <v>1070</v>
      </c>
      <c r="N18" s="164">
        <v>260</v>
      </c>
    </row>
    <row r="19" spans="1:14" s="160" customFormat="1" ht="20.05" customHeight="1">
      <c r="A19" s="155" t="s">
        <v>258</v>
      </c>
      <c r="B19" s="156" t="s">
        <v>173</v>
      </c>
      <c r="C19" s="157">
        <v>43021</v>
      </c>
      <c r="D19" s="156" t="s">
        <v>259</v>
      </c>
      <c r="E19" s="156" t="s">
        <v>260</v>
      </c>
      <c r="F19" s="156" t="s">
        <v>216</v>
      </c>
      <c r="G19" s="158">
        <v>1320</v>
      </c>
      <c r="H19" s="159">
        <v>1</v>
      </c>
      <c r="I19" s="158">
        <v>1320</v>
      </c>
      <c r="J19" s="156" t="s">
        <v>217</v>
      </c>
      <c r="K19" s="156" t="s">
        <v>216</v>
      </c>
      <c r="L19" s="156" t="s">
        <v>217</v>
      </c>
      <c r="M19" s="156" t="s">
        <v>217</v>
      </c>
      <c r="N19" s="158">
        <v>1320</v>
      </c>
    </row>
    <row r="20" spans="1:14" s="160" customFormat="1" ht="20.05" customHeight="1">
      <c r="A20" s="155" t="s">
        <v>261</v>
      </c>
      <c r="B20" s="156" t="s">
        <v>155</v>
      </c>
      <c r="C20" s="157">
        <v>43020</v>
      </c>
      <c r="D20" s="156" t="s">
        <v>262</v>
      </c>
      <c r="E20" s="156" t="s">
        <v>232</v>
      </c>
      <c r="F20" s="156" t="s">
        <v>216</v>
      </c>
      <c r="G20" s="158">
        <v>1440</v>
      </c>
      <c r="H20" s="159">
        <v>1</v>
      </c>
      <c r="I20" s="158">
        <v>1440</v>
      </c>
      <c r="J20" s="156" t="s">
        <v>217</v>
      </c>
      <c r="K20" s="156" t="s">
        <v>216</v>
      </c>
      <c r="L20" s="156" t="s">
        <v>217</v>
      </c>
      <c r="M20" s="156" t="s">
        <v>217</v>
      </c>
      <c r="N20" s="158">
        <v>1440</v>
      </c>
    </row>
    <row r="21" spans="1:14" s="160" customFormat="1" ht="20.05" customHeight="1">
      <c r="A21" s="155" t="s">
        <v>263</v>
      </c>
      <c r="B21" s="156" t="s">
        <v>155</v>
      </c>
      <c r="C21" s="157">
        <v>43021</v>
      </c>
      <c r="D21" s="156" t="s">
        <v>264</v>
      </c>
      <c r="E21" s="156" t="s">
        <v>265</v>
      </c>
      <c r="F21" s="156" t="s">
        <v>216</v>
      </c>
      <c r="G21" s="158">
        <v>1670</v>
      </c>
      <c r="H21" s="159">
        <v>1</v>
      </c>
      <c r="I21" s="158">
        <v>1670</v>
      </c>
      <c r="J21" s="156" t="s">
        <v>217</v>
      </c>
      <c r="K21" s="156" t="s">
        <v>216</v>
      </c>
      <c r="L21" s="156" t="s">
        <v>217</v>
      </c>
      <c r="M21" s="156" t="s">
        <v>217</v>
      </c>
      <c r="N21" s="158">
        <v>1670</v>
      </c>
    </row>
    <row r="22" spans="1:14" s="160" customFormat="1" ht="20.05" customHeight="1">
      <c r="A22" s="155" t="s">
        <v>266</v>
      </c>
      <c r="B22" s="156" t="s">
        <v>138</v>
      </c>
      <c r="C22" s="157">
        <v>43020</v>
      </c>
      <c r="D22" s="156" t="s">
        <v>267</v>
      </c>
      <c r="E22" s="156" t="s">
        <v>268</v>
      </c>
      <c r="F22" s="156" t="s">
        <v>216</v>
      </c>
      <c r="G22" s="158">
        <v>1170</v>
      </c>
      <c r="H22" s="159">
        <v>1</v>
      </c>
      <c r="I22" s="158">
        <v>1170</v>
      </c>
      <c r="J22" s="166" t="s">
        <v>217</v>
      </c>
      <c r="K22" s="156" t="s">
        <v>216</v>
      </c>
      <c r="L22" s="156" t="s">
        <v>217</v>
      </c>
      <c r="M22" s="156" t="s">
        <v>217</v>
      </c>
      <c r="N22" s="158">
        <v>1170</v>
      </c>
    </row>
    <row r="23" spans="1:14" s="160" customFormat="1" ht="20.05" customHeight="1">
      <c r="A23" s="155" t="s">
        <v>269</v>
      </c>
      <c r="B23" s="156" t="s">
        <v>138</v>
      </c>
      <c r="C23" s="157">
        <v>43021</v>
      </c>
      <c r="D23" s="156" t="s">
        <v>270</v>
      </c>
      <c r="E23" s="156" t="s">
        <v>223</v>
      </c>
      <c r="F23" s="156" t="s">
        <v>216</v>
      </c>
      <c r="G23" s="158">
        <v>1350</v>
      </c>
      <c r="H23" s="159">
        <v>1</v>
      </c>
      <c r="I23" s="158">
        <v>1350</v>
      </c>
      <c r="J23" s="156" t="s">
        <v>217</v>
      </c>
      <c r="K23" s="156" t="s">
        <v>216</v>
      </c>
      <c r="L23" s="156" t="s">
        <v>217</v>
      </c>
      <c r="M23" s="156" t="s">
        <v>217</v>
      </c>
      <c r="N23" s="158">
        <v>1350</v>
      </c>
    </row>
    <row r="24" spans="1:14" s="160" customFormat="1" ht="20.05" customHeight="1">
      <c r="A24" s="155" t="s">
        <v>271</v>
      </c>
      <c r="B24" s="156" t="s">
        <v>272</v>
      </c>
      <c r="C24" s="157">
        <v>43021</v>
      </c>
      <c r="D24" s="156" t="s">
        <v>259</v>
      </c>
      <c r="E24" s="156" t="s">
        <v>260</v>
      </c>
      <c r="F24" s="156" t="s">
        <v>216</v>
      </c>
      <c r="G24" s="158">
        <v>1320</v>
      </c>
      <c r="H24" s="159">
        <v>1</v>
      </c>
      <c r="I24" s="158">
        <v>1320</v>
      </c>
      <c r="J24" s="156" t="s">
        <v>217</v>
      </c>
      <c r="K24" s="156" t="s">
        <v>216</v>
      </c>
      <c r="L24" s="156" t="s">
        <v>217</v>
      </c>
      <c r="M24" s="156" t="s">
        <v>217</v>
      </c>
      <c r="N24" s="158">
        <v>1320</v>
      </c>
    </row>
    <row r="25" spans="1:14" s="160" customFormat="1" ht="20.05" customHeight="1">
      <c r="A25" s="155" t="s">
        <v>273</v>
      </c>
      <c r="B25" s="156" t="s">
        <v>125</v>
      </c>
      <c r="C25" s="157">
        <v>43019</v>
      </c>
      <c r="D25" s="156" t="s">
        <v>274</v>
      </c>
      <c r="E25" s="156" t="s">
        <v>232</v>
      </c>
      <c r="F25" s="156" t="s">
        <v>216</v>
      </c>
      <c r="G25" s="158">
        <v>139</v>
      </c>
      <c r="H25" s="159">
        <v>1</v>
      </c>
      <c r="I25" s="158">
        <v>139</v>
      </c>
      <c r="J25" s="156" t="s">
        <v>217</v>
      </c>
      <c r="K25" s="156" t="s">
        <v>216</v>
      </c>
      <c r="L25" s="156" t="s">
        <v>217</v>
      </c>
      <c r="M25" s="156" t="s">
        <v>217</v>
      </c>
      <c r="N25" s="167">
        <v>139</v>
      </c>
    </row>
    <row r="26" spans="1:14" ht="20.05" customHeight="1">
      <c r="A26" s="168"/>
      <c r="B26" s="169"/>
      <c r="C26" s="154"/>
      <c r="D26" s="246"/>
      <c r="E26" s="246"/>
      <c r="F26" s="246"/>
      <c r="G26" s="246"/>
      <c r="H26" s="246"/>
      <c r="I26" s="246"/>
      <c r="J26" s="154" t="s">
        <v>208</v>
      </c>
      <c r="K26" s="247"/>
      <c r="L26" s="247"/>
      <c r="M26" s="247"/>
      <c r="N26" s="170" t="s">
        <v>275</v>
      </c>
    </row>
    <row r="27" spans="1:14" ht="20.05" customHeight="1">
      <c r="A27" s="248" t="s">
        <v>276</v>
      </c>
      <c r="B27" s="249"/>
      <c r="C27" s="249"/>
      <c r="D27" s="249"/>
      <c r="E27" s="249"/>
      <c r="F27" s="250">
        <v>33359</v>
      </c>
      <c r="G27" s="250"/>
      <c r="H27" s="250"/>
      <c r="I27" s="250"/>
      <c r="J27" s="171">
        <v>0</v>
      </c>
      <c r="K27" s="250">
        <v>1070</v>
      </c>
      <c r="L27" s="250"/>
      <c r="M27" s="250"/>
      <c r="N27" s="171">
        <v>32289</v>
      </c>
    </row>
  </sheetData>
  <mergeCells count="14">
    <mergeCell ref="N1:N2"/>
    <mergeCell ref="D26:I26"/>
    <mergeCell ref="K26:M26"/>
    <mergeCell ref="A27:E27"/>
    <mergeCell ref="F27:I27"/>
    <mergeCell ref="K27:M27"/>
    <mergeCell ref="A1:A2"/>
    <mergeCell ref="B1:B2"/>
    <mergeCell ref="C1:C2"/>
    <mergeCell ref="D1:D2"/>
    <mergeCell ref="E1:E2"/>
    <mergeCell ref="F1:I1"/>
    <mergeCell ref="J1:J2"/>
    <mergeCell ref="K1:M1"/>
  </mergeCells>
  <phoneticPr fontId="2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25" workbookViewId="0">
      <selection activeCell="L59" sqref="L59"/>
    </sheetView>
  </sheetViews>
  <sheetFormatPr defaultRowHeight="14.15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活动预算（索菲特）</vt:lpstr>
      <vt:lpstr>用车明细</vt:lpstr>
      <vt:lpstr>机票明细</vt:lpstr>
      <vt:lpstr>房间明细</vt:lpstr>
      <vt:lpstr>'活动预算（索菲特）'!Print_Area</vt:lpstr>
    </vt:vector>
  </TitlesOfParts>
  <Company>native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</dc:creator>
  <cp:lastModifiedBy>赵峰</cp:lastModifiedBy>
  <cp:revision>1</cp:revision>
  <cp:lastPrinted>2017-09-14T01:47:57Z</cp:lastPrinted>
  <dcterms:created xsi:type="dcterms:W3CDTF">2014-05-28T05:15:03Z</dcterms:created>
  <dcterms:modified xsi:type="dcterms:W3CDTF">2017-10-26T08:52:04Z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2052-10.1.0.6660</vt:lpwstr>
  </property>
</Properties>
</file>