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D2DBF685-9874-47AA-88CC-D2EC6AF34871}" xr6:coauthVersionLast="43" xr6:coauthVersionMax="43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2" l="1"/>
  <c r="H32" i="3"/>
  <c r="H27" i="3"/>
  <c r="H50" i="3" l="1"/>
  <c r="H51" i="3"/>
  <c r="H52" i="3" s="1"/>
  <c r="H45" i="3"/>
  <c r="H46" i="3"/>
  <c r="H47" i="3"/>
  <c r="H48" i="3"/>
  <c r="H49" i="3"/>
  <c r="H23" i="3"/>
  <c r="H24" i="3"/>
  <c r="H25" i="3"/>
  <c r="H26" i="3"/>
  <c r="H15" i="3"/>
  <c r="H16" i="3"/>
  <c r="H17" i="3"/>
  <c r="H18" i="3"/>
  <c r="H19" i="3"/>
  <c r="H12" i="3"/>
  <c r="H13" i="3"/>
  <c r="H14" i="3"/>
  <c r="H8" i="3"/>
  <c r="H9" i="3"/>
  <c r="H10" i="3"/>
  <c r="H11" i="3"/>
  <c r="I41" i="2"/>
  <c r="H41" i="2"/>
  <c r="I40" i="2"/>
  <c r="I39" i="2"/>
  <c r="I38" i="2"/>
  <c r="J35" i="2"/>
  <c r="J34" i="2"/>
  <c r="F34" i="2"/>
  <c r="J33" i="2"/>
  <c r="F33" i="2"/>
  <c r="J32" i="2"/>
  <c r="F32" i="2"/>
  <c r="I22" i="2"/>
  <c r="G25" i="2" s="1"/>
  <c r="H22" i="2"/>
  <c r="B25" i="2" s="1"/>
  <c r="K25" i="2" s="1"/>
  <c r="G52" i="3"/>
  <c r="F52" i="3"/>
  <c r="E45" i="3"/>
  <c r="E52" i="3"/>
  <c r="D52" i="3"/>
  <c r="D11" i="3"/>
  <c r="D19" i="3"/>
  <c r="D27" i="3"/>
  <c r="D44" i="3"/>
  <c r="D40" i="3"/>
  <c r="D37" i="3"/>
  <c r="D32" i="3"/>
  <c r="D22" i="3"/>
  <c r="D14" i="3"/>
  <c r="D53" i="3"/>
  <c r="C52" i="3"/>
  <c r="C11" i="3"/>
  <c r="C19" i="3"/>
  <c r="C27" i="3"/>
  <c r="C44" i="3"/>
  <c r="C40" i="3"/>
  <c r="C37" i="3"/>
  <c r="C32" i="3"/>
  <c r="C22" i="3"/>
  <c r="C14" i="3"/>
  <c r="C53" i="3"/>
  <c r="G44" i="3"/>
  <c r="F44" i="3"/>
  <c r="H43" i="3"/>
  <c r="H42" i="3"/>
  <c r="H41" i="3"/>
  <c r="H44" i="3"/>
  <c r="E41" i="3"/>
  <c r="E44" i="3"/>
  <c r="H38" i="3"/>
  <c r="H39" i="3"/>
  <c r="H40" i="3"/>
  <c r="G40" i="3"/>
  <c r="F40" i="3"/>
  <c r="E38" i="3"/>
  <c r="E40" i="3"/>
  <c r="G37" i="3"/>
  <c r="G11" i="3"/>
  <c r="G27" i="3"/>
  <c r="G32" i="3"/>
  <c r="G22" i="3"/>
  <c r="G19" i="3"/>
  <c r="G14" i="3"/>
  <c r="G53" i="3"/>
  <c r="G58" i="3"/>
  <c r="F37" i="3"/>
  <c r="E33" i="3"/>
  <c r="E37" i="3"/>
  <c r="H36" i="3"/>
  <c r="H35" i="3"/>
  <c r="H34" i="3"/>
  <c r="H33" i="3"/>
  <c r="H37" i="3"/>
  <c r="F32" i="3"/>
  <c r="H31" i="3"/>
  <c r="H30" i="3"/>
  <c r="H29" i="3"/>
  <c r="H28" i="3"/>
  <c r="E28" i="3"/>
  <c r="E32" i="3"/>
  <c r="F27" i="3"/>
  <c r="E23" i="3"/>
  <c r="E27" i="3"/>
  <c r="H20" i="3"/>
  <c r="H21" i="3"/>
  <c r="H22" i="3"/>
  <c r="F22" i="3"/>
  <c r="E20" i="3"/>
  <c r="E22" i="3"/>
  <c r="F19" i="3"/>
  <c r="E15" i="3"/>
  <c r="E19" i="3"/>
  <c r="F14" i="3"/>
  <c r="E12" i="3"/>
  <c r="E14" i="3"/>
  <c r="F11" i="3"/>
  <c r="F53" i="3"/>
  <c r="E58" i="3" s="1"/>
  <c r="E8" i="3"/>
  <c r="E11" i="3"/>
  <c r="E53" i="3"/>
  <c r="A58" i="3"/>
  <c r="H53" i="3" l="1"/>
  <c r="C58" i="3" s="1"/>
  <c r="I58" i="3" s="1"/>
</calcChain>
</file>

<file path=xl/sharedStrings.xml><?xml version="1.0" encoding="utf-8"?>
<sst xmlns="http://schemas.openxmlformats.org/spreadsheetml/2006/main" count="134" uniqueCount="113">
  <si>
    <t>【借款报销单】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</si>
  <si>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</si>
  <si>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</si>
  <si>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</si>
  <si>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</si>
  <si>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</si>
  <si>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</si>
  <si>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</si>
  <si>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</si>
  <si>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</si>
  <si>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</si>
  <si>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</si>
  <si>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</si>
  <si>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</si>
  <si>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</si>
  <si>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</si>
  <si>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</si>
  <si>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</si>
  <si>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</si>
  <si>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</si>
  <si>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</si>
  <si>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</si>
  <si>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</si>
  <si>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</si>
  <si>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</si>
  <si>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</si>
  <si>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</si>
  <si>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</si>
  <si>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</si>
  <si>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</si>
  <si>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</si>
  <si>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</si>
  <si>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</si>
  <si>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</si>
  <si>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</si>
  <si>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</si>
  <si>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</si>
  <si>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</si>
  <si>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</si>
  <si>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</si>
  <si>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</si>
  <si>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</si>
  <si>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</si>
  <si>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</si>
  <si>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</si>
  <si>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</si>
  <si>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</si>
  <si>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</si>
  <si>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</si>
  <si>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</si>
  <si>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</si>
  <si>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</si>
  <si>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</si>
  <si>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</si>
  <si>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</si>
  <si>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</si>
  <si>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</si>
  <si>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</si>
  <si>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</si>
  <si>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</si>
  <si>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</si>
  <si>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</si>
  <si>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</si>
  <si>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</si>
  <si>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</si>
  <si>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</si>
  <si>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</si>
  <si>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</si>
  <si>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</si>
  <si>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</si>
  <si>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</si>
  <si>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</si>
  <si>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</si>
  <si>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</si>
  <si>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</si>
  <si>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</si>
  <si>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</si>
  <si>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</si>
  <si>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</si>
  <si>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</si>
  <si>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</si>
  <si>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</si>
  <si>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</si>
  <si>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</si>
  <si>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司机,导游不得直接付款,要使用地接间接付款
身份证复印件,收条,签字即可,每人超过800元/人,需要补票或交个人所得税。
</t>
    <phoneticPr fontId="12" type="noConversion"/>
  </si>
  <si>
    <t>可乐雪碧百岁山</t>
    <phoneticPr fontId="12" type="noConversion"/>
  </si>
  <si>
    <t>太原住宿3晚 魏海晨 王凤雨</t>
    <phoneticPr fontId="12" type="noConversion"/>
  </si>
  <si>
    <t>太原兼职及科技住宿1晚</t>
    <phoneticPr fontId="12" type="noConversion"/>
  </si>
  <si>
    <t>桌牌立牌（淘宝电子发票）</t>
    <phoneticPr fontId="12" type="noConversion"/>
  </si>
  <si>
    <t>礼仪服装6件</t>
    <phoneticPr fontId="12" type="noConversion"/>
  </si>
  <si>
    <t>茶歇-怪味豆</t>
    <phoneticPr fontId="12" type="noConversion"/>
  </si>
  <si>
    <t>茶歇-豆腐干</t>
    <phoneticPr fontId="12" type="noConversion"/>
  </si>
  <si>
    <r>
      <t>茶歇</t>
    </r>
    <r>
      <rPr>
        <sz val="11"/>
        <color rgb="FFFF0000"/>
        <rFont val="宋体"/>
        <family val="3"/>
        <charset val="134"/>
        <scheme val="minor"/>
      </rPr>
      <t>（少21.6发票）</t>
    </r>
    <phoneticPr fontId="12" type="noConversion"/>
  </si>
  <si>
    <t>A2+A3立牌</t>
    <phoneticPr fontId="12" type="noConversion"/>
  </si>
  <si>
    <t>客户使用费预估（太原住宿）</t>
    <phoneticPr fontId="12" type="noConversion"/>
  </si>
  <si>
    <t>北京兼职2人</t>
    <phoneticPr fontId="12" type="noConversion"/>
  </si>
  <si>
    <t>太原兼职18人</t>
    <phoneticPr fontId="12" type="noConversion"/>
  </si>
  <si>
    <t>团号：HMZA-190622-CZH683</t>
    <phoneticPr fontId="12" type="noConversion"/>
  </si>
  <si>
    <r>
      <t>太原当地打印</t>
    </r>
    <r>
      <rPr>
        <sz val="11"/>
        <color rgb="FFFF0000"/>
        <rFont val="宋体"/>
        <family val="3"/>
        <charset val="134"/>
        <scheme val="minor"/>
      </rPr>
      <t>（无发票）</t>
    </r>
    <phoneticPr fontId="12" type="noConversion"/>
  </si>
  <si>
    <t>HMZA-190622-CZH683</t>
    <phoneticPr fontId="12" type="noConversion"/>
  </si>
  <si>
    <t>8.22-25</t>
    <phoneticPr fontId="12" type="noConversion"/>
  </si>
  <si>
    <t>8.25西站-家</t>
    <phoneticPr fontId="12" type="noConversion"/>
  </si>
  <si>
    <t>8.22酒店-餐厅</t>
    <phoneticPr fontId="12" type="noConversion"/>
  </si>
  <si>
    <t>8.24日主持人简餐</t>
    <phoneticPr fontId="12" type="noConversion"/>
  </si>
  <si>
    <t>8.23日兼职午餐</t>
    <phoneticPr fontId="12" type="noConversion"/>
  </si>
  <si>
    <t>8.24日兼职、礼仪午餐</t>
    <phoneticPr fontId="12" type="noConversion"/>
  </si>
  <si>
    <t>8.25日王凤雨</t>
    <phoneticPr fontId="12" type="noConversion"/>
  </si>
  <si>
    <t>运费</t>
    <phoneticPr fontId="12" type="noConversion"/>
  </si>
  <si>
    <t>顺丰</t>
    <phoneticPr fontId="12" type="noConversion"/>
  </si>
  <si>
    <t>北京-太原往返</t>
    <phoneticPr fontId="12" type="noConversion"/>
  </si>
  <si>
    <t>太原</t>
    <phoneticPr fontId="12" type="noConversion"/>
  </si>
  <si>
    <t>8.22-23</t>
    <phoneticPr fontId="12" type="noConversion"/>
  </si>
  <si>
    <t>8.24-25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</si>
</sst>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 "/>
    <numFmt numFmtId="178" formatCode="#,##0.00_ "/>
    <numFmt numFmtId="179" formatCode="0.00_);[Red]\(0.00\)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7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80" fontId="0" fillId="10" borderId="8" xfId="0" applyNumberFormat="1" applyFill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862013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workbookViewId="0">
      <selection activeCell="I8" sqref="I8:I9"/>
    </sheetView>
  </sheetViews>
  <sheetFormatPr defaultColWidth="9" defaultRowHeight="21" customHeight="1" x14ac:dyDescent="0.3"/>
  <cols>
    <col min="1" max="1" width="6.1328125" style="31" customWidth="1"/>
    <col min="2" max="2" width="17.86328125" bestFit="1" customWidth="1"/>
    <col min="3" max="3" width="11.86328125" style="32" bestFit="1" customWidth="1"/>
    <col min="5" max="6" width="11.86328125" bestFit="1" customWidth="1"/>
    <col min="7" max="7" width="10.73046875" bestFit="1" customWidth="1"/>
    <col min="8" max="8" width="11.863281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87" t="s">
        <v>0</v>
      </c>
      <c r="D2" s="87"/>
      <c r="E2" s="87"/>
      <c r="F2" s="87"/>
      <c r="G2" s="87"/>
      <c r="H2" s="87"/>
      <c r="I2" s="44"/>
      <c r="J2" s="44"/>
      <c r="K2" s="44"/>
      <c r="L2" s="44"/>
    </row>
    <row r="4" spans="1:12" ht="21" customHeight="1" x14ac:dyDescent="0.3">
      <c r="H4" s="68" t="s">
        <v>97</v>
      </c>
      <c r="I4" s="68"/>
      <c r="J4" s="68" t="s">
        <v>1</v>
      </c>
    </row>
    <row r="5" spans="1:12" ht="21" customHeight="1" x14ac:dyDescent="0.3">
      <c r="H5" s="69"/>
      <c r="I5" s="69"/>
      <c r="J5" s="69"/>
    </row>
    <row r="6" spans="1:12" ht="21" customHeight="1" x14ac:dyDescent="0.3">
      <c r="A6" s="85" t="s">
        <v>2</v>
      </c>
      <c r="B6" s="73" t="s">
        <v>3</v>
      </c>
      <c r="C6" s="88" t="s">
        <v>4</v>
      </c>
      <c r="D6" s="88"/>
      <c r="E6" s="88"/>
      <c r="F6" s="89" t="s">
        <v>5</v>
      </c>
      <c r="G6" s="89"/>
      <c r="H6" s="89"/>
      <c r="I6" s="89"/>
      <c r="J6" s="73" t="s">
        <v>6</v>
      </c>
    </row>
    <row r="7" spans="1:12" ht="21" customHeight="1" x14ac:dyDescent="0.3">
      <c r="A7" s="85"/>
      <c r="B7" s="73"/>
      <c r="C7" s="35" t="s">
        <v>7</v>
      </c>
      <c r="D7" s="36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73"/>
    </row>
    <row r="8" spans="1:12" ht="21" customHeight="1" x14ac:dyDescent="0.3">
      <c r="A8" s="86">
        <v>1</v>
      </c>
      <c r="B8" s="82" t="s">
        <v>14</v>
      </c>
      <c r="C8" s="74">
        <v>2000</v>
      </c>
      <c r="D8" s="78">
        <v>1</v>
      </c>
      <c r="E8" s="74">
        <f>C8*D8</f>
        <v>2000</v>
      </c>
      <c r="F8" s="37"/>
      <c r="G8" s="37">
        <v>0</v>
      </c>
      <c r="H8" s="126">
        <f>F8+G8</f>
        <v>0</v>
      </c>
      <c r="I8" s="51"/>
      <c r="J8" s="62" t="s">
        <v>15</v>
      </c>
    </row>
    <row r="9" spans="1:12" ht="21" customHeight="1" x14ac:dyDescent="0.3">
      <c r="A9" s="86"/>
      <c r="B9" s="82"/>
      <c r="C9" s="74"/>
      <c r="D9" s="78"/>
      <c r="E9" s="74"/>
      <c r="F9" s="37"/>
      <c r="G9" s="37">
        <v>0</v>
      </c>
      <c r="H9" s="126">
        <f t="shared" ref="H9:H10" si="0">F9+G9</f>
        <v>0</v>
      </c>
      <c r="I9" s="51"/>
      <c r="J9" s="63"/>
    </row>
    <row r="10" spans="1:12" ht="21" customHeight="1" x14ac:dyDescent="0.3">
      <c r="A10" s="86"/>
      <c r="B10" s="82"/>
      <c r="C10" s="74"/>
      <c r="D10" s="78"/>
      <c r="E10" s="74"/>
      <c r="F10" s="37">
        <v>0</v>
      </c>
      <c r="G10" s="37">
        <v>0</v>
      </c>
      <c r="H10" s="50">
        <f t="shared" si="0"/>
        <v>0</v>
      </c>
      <c r="I10" s="45"/>
      <c r="J10" s="63"/>
    </row>
    <row r="11" spans="1:12" s="30" customFormat="1" ht="21" customHeight="1" x14ac:dyDescent="0.3">
      <c r="A11" s="38"/>
      <c r="B11" s="39" t="s">
        <v>16</v>
      </c>
      <c r="C11" s="40">
        <f>SUM(C8)</f>
        <v>2000</v>
      </c>
      <c r="D11" s="40">
        <f>SUM(D8)</f>
        <v>1</v>
      </c>
      <c r="E11" s="40">
        <f>SUM(E8)</f>
        <v>2000</v>
      </c>
      <c r="F11" s="40">
        <f>SUM(F8:F10)</f>
        <v>0</v>
      </c>
      <c r="G11" s="40">
        <f>SUM(G8:G10)</f>
        <v>0</v>
      </c>
      <c r="H11" s="40">
        <f>SUM(H8:H10)</f>
        <v>0</v>
      </c>
      <c r="I11" s="46"/>
      <c r="J11" s="64"/>
    </row>
    <row r="12" spans="1:12" ht="21" customHeight="1" x14ac:dyDescent="0.3">
      <c r="A12" s="79">
        <v>2</v>
      </c>
      <c r="B12" s="93" t="s">
        <v>17</v>
      </c>
      <c r="C12" s="75">
        <v>0</v>
      </c>
      <c r="D12" s="79"/>
      <c r="E12" s="75">
        <f t="shared" ref="E12:E45" si="1">C12*D12</f>
        <v>0</v>
      </c>
      <c r="F12" s="37">
        <v>0</v>
      </c>
      <c r="G12" s="37">
        <v>0</v>
      </c>
      <c r="H12" s="37">
        <f>F12+G12</f>
        <v>0</v>
      </c>
      <c r="I12" s="45"/>
      <c r="J12" s="62" t="s">
        <v>18</v>
      </c>
    </row>
    <row r="13" spans="1:12" ht="21" customHeight="1" x14ac:dyDescent="0.3">
      <c r="A13" s="80"/>
      <c r="B13" s="94"/>
      <c r="C13" s="76"/>
      <c r="D13" s="80"/>
      <c r="E13" s="76"/>
      <c r="F13" s="37">
        <v>0</v>
      </c>
      <c r="G13" s="37">
        <v>0</v>
      </c>
      <c r="H13" s="37">
        <f t="shared" ref="H13" si="2">F13+G13</f>
        <v>0</v>
      </c>
      <c r="I13" s="45"/>
      <c r="J13" s="63"/>
    </row>
    <row r="14" spans="1:12" s="30" customFormat="1" ht="21" customHeight="1" x14ac:dyDescent="0.3">
      <c r="A14" s="38"/>
      <c r="B14" s="39" t="s">
        <v>19</v>
      </c>
      <c r="C14" s="40">
        <f>SUM(C12)</f>
        <v>0</v>
      </c>
      <c r="D14" s="40">
        <f>SUM(D12)</f>
        <v>0</v>
      </c>
      <c r="E14" s="40">
        <f>SUM(E12)</f>
        <v>0</v>
      </c>
      <c r="F14" s="40">
        <f>SUM(F12:F13)</f>
        <v>0</v>
      </c>
      <c r="G14" s="40">
        <f>SUM(G12:G13)</f>
        <v>0</v>
      </c>
      <c r="H14" s="40">
        <f>SUM(H12:H13)</f>
        <v>0</v>
      </c>
      <c r="I14" s="46"/>
      <c r="J14" s="64"/>
    </row>
    <row r="15" spans="1:12" ht="21" customHeight="1" x14ac:dyDescent="0.3">
      <c r="A15" s="86">
        <v>3</v>
      </c>
      <c r="B15" s="82" t="s">
        <v>20</v>
      </c>
      <c r="C15" s="74">
        <v>1000</v>
      </c>
      <c r="D15" s="78">
        <v>1</v>
      </c>
      <c r="E15" s="74">
        <f t="shared" si="1"/>
        <v>1000</v>
      </c>
      <c r="F15" s="37">
        <v>4800</v>
      </c>
      <c r="G15" s="37">
        <v>0</v>
      </c>
      <c r="H15" s="37">
        <f t="shared" ref="H15:H43" si="3">F15+G15</f>
        <v>4800</v>
      </c>
      <c r="I15" s="51" t="s">
        <v>94</v>
      </c>
      <c r="J15" s="70" t="s">
        <v>21</v>
      </c>
    </row>
    <row r="16" spans="1:12" ht="21" customHeight="1" x14ac:dyDescent="0.3">
      <c r="A16" s="86"/>
      <c r="B16" s="82"/>
      <c r="C16" s="74"/>
      <c r="D16" s="78"/>
      <c r="E16" s="74"/>
      <c r="F16" s="37">
        <v>0</v>
      </c>
      <c r="G16" s="37">
        <v>0</v>
      </c>
      <c r="H16" s="37">
        <f t="shared" si="3"/>
        <v>0</v>
      </c>
      <c r="I16" s="45"/>
      <c r="J16" s="71"/>
    </row>
    <row r="17" spans="1:10" ht="21" customHeight="1" x14ac:dyDescent="0.3">
      <c r="A17" s="86"/>
      <c r="B17" s="82"/>
      <c r="C17" s="74"/>
      <c r="D17" s="78"/>
      <c r="E17" s="74"/>
      <c r="F17" s="37">
        <v>0</v>
      </c>
      <c r="G17" s="37">
        <v>0</v>
      </c>
      <c r="H17" s="37">
        <f t="shared" si="3"/>
        <v>0</v>
      </c>
      <c r="I17" s="45"/>
      <c r="J17" s="71"/>
    </row>
    <row r="18" spans="1:10" ht="21" customHeight="1" x14ac:dyDescent="0.3">
      <c r="A18" s="86"/>
      <c r="B18" s="82"/>
      <c r="C18" s="74"/>
      <c r="D18" s="78"/>
      <c r="E18" s="74"/>
      <c r="F18" s="37">
        <v>0</v>
      </c>
      <c r="G18" s="37">
        <v>0</v>
      </c>
      <c r="H18" s="37">
        <f t="shared" si="3"/>
        <v>0</v>
      </c>
      <c r="I18" s="45"/>
      <c r="J18" s="71"/>
    </row>
    <row r="19" spans="1:10" s="30" customFormat="1" ht="21" customHeight="1" x14ac:dyDescent="0.3">
      <c r="A19" s="38"/>
      <c r="B19" s="39" t="s">
        <v>22</v>
      </c>
      <c r="C19" s="40">
        <f>SUM(C15)</f>
        <v>1000</v>
      </c>
      <c r="D19" s="40">
        <f t="shared" ref="D19:E19" si="4">SUM(D15)</f>
        <v>1</v>
      </c>
      <c r="E19" s="40">
        <f t="shared" si="4"/>
        <v>1000</v>
      </c>
      <c r="F19" s="40">
        <f>SUM(F15:F18)</f>
        <v>4800</v>
      </c>
      <c r="G19" s="40">
        <f t="shared" ref="G19" si="5">SUM(G15:G18)</f>
        <v>0</v>
      </c>
      <c r="H19" s="40">
        <f>SUM(H15:H18)</f>
        <v>4800</v>
      </c>
      <c r="I19" s="46"/>
      <c r="J19" s="72"/>
    </row>
    <row r="20" spans="1:10" ht="21" customHeight="1" x14ac:dyDescent="0.3">
      <c r="A20" s="86">
        <v>4</v>
      </c>
      <c r="B20" s="82" t="s">
        <v>23</v>
      </c>
      <c r="C20" s="74">
        <v>0</v>
      </c>
      <c r="D20" s="78"/>
      <c r="E20" s="74">
        <f t="shared" si="1"/>
        <v>0</v>
      </c>
      <c r="F20" s="37">
        <v>0</v>
      </c>
      <c r="G20" s="37">
        <v>0</v>
      </c>
      <c r="H20" s="37">
        <f t="shared" si="3"/>
        <v>0</v>
      </c>
      <c r="I20" s="45"/>
      <c r="J20" s="70" t="s">
        <v>24</v>
      </c>
    </row>
    <row r="21" spans="1:10" ht="21" customHeight="1" x14ac:dyDescent="0.3">
      <c r="A21" s="86"/>
      <c r="B21" s="82"/>
      <c r="C21" s="74"/>
      <c r="D21" s="78"/>
      <c r="E21" s="74"/>
      <c r="F21" s="37">
        <v>0</v>
      </c>
      <c r="G21" s="37">
        <v>0</v>
      </c>
      <c r="H21" s="37">
        <f t="shared" si="3"/>
        <v>0</v>
      </c>
      <c r="I21" s="45"/>
      <c r="J21" s="71"/>
    </row>
    <row r="22" spans="1:10" s="30" customFormat="1" ht="21" customHeight="1" x14ac:dyDescent="0.3">
      <c r="A22" s="38"/>
      <c r="B22" s="39" t="s">
        <v>25</v>
      </c>
      <c r="C22" s="40">
        <f>SUM(C20)</f>
        <v>0</v>
      </c>
      <c r="D22" s="40">
        <f t="shared" ref="D22:E22" si="6">SUM(D20)</f>
        <v>0</v>
      </c>
      <c r="E22" s="40">
        <f t="shared" si="6"/>
        <v>0</v>
      </c>
      <c r="F22" s="40">
        <f>SUM(F20:F21)</f>
        <v>0</v>
      </c>
      <c r="G22" s="40">
        <f t="shared" ref="G22:H22" si="7">SUM(G20:G21)</f>
        <v>0</v>
      </c>
      <c r="H22" s="40">
        <f t="shared" si="7"/>
        <v>0</v>
      </c>
      <c r="I22" s="46"/>
      <c r="J22" s="72"/>
    </row>
    <row r="23" spans="1:10" ht="21" customHeight="1" x14ac:dyDescent="0.3">
      <c r="A23" s="79">
        <v>5</v>
      </c>
      <c r="B23" s="93" t="s">
        <v>26</v>
      </c>
      <c r="C23" s="75">
        <v>2000</v>
      </c>
      <c r="D23" s="79">
        <v>1</v>
      </c>
      <c r="E23" s="75">
        <f t="shared" si="1"/>
        <v>2000</v>
      </c>
      <c r="F23" s="37">
        <v>1084.58</v>
      </c>
      <c r="G23" s="37">
        <v>0</v>
      </c>
      <c r="H23" s="37">
        <f>F23+G23</f>
        <v>1084.58</v>
      </c>
      <c r="I23" s="51" t="s">
        <v>85</v>
      </c>
      <c r="J23" s="62" t="s">
        <v>27</v>
      </c>
    </row>
    <row r="24" spans="1:10" ht="21" customHeight="1" x14ac:dyDescent="0.3">
      <c r="A24" s="81"/>
      <c r="B24" s="95"/>
      <c r="C24" s="77"/>
      <c r="D24" s="81"/>
      <c r="E24" s="77"/>
      <c r="F24" s="53">
        <v>114.08</v>
      </c>
      <c r="G24" s="53">
        <v>0</v>
      </c>
      <c r="H24" s="54">
        <f t="shared" ref="H24:H25" si="8">F24+G24</f>
        <v>114.08</v>
      </c>
      <c r="I24" s="51" t="s">
        <v>90</v>
      </c>
      <c r="J24" s="63"/>
    </row>
    <row r="25" spans="1:10" ht="21" customHeight="1" x14ac:dyDescent="0.3">
      <c r="A25" s="81"/>
      <c r="B25" s="95"/>
      <c r="C25" s="77"/>
      <c r="D25" s="81"/>
      <c r="E25" s="77"/>
      <c r="F25" s="54">
        <v>119.5</v>
      </c>
      <c r="G25" s="54">
        <v>0</v>
      </c>
      <c r="H25" s="61">
        <f t="shared" si="8"/>
        <v>119.5</v>
      </c>
      <c r="I25" s="51" t="s">
        <v>91</v>
      </c>
      <c r="J25" s="63"/>
    </row>
    <row r="26" spans="1:10" ht="21" customHeight="1" x14ac:dyDescent="0.3">
      <c r="A26" s="80"/>
      <c r="B26" s="94"/>
      <c r="C26" s="76"/>
      <c r="D26" s="80"/>
      <c r="E26" s="76"/>
      <c r="F26" s="37">
        <v>342.74</v>
      </c>
      <c r="G26" s="37">
        <v>0</v>
      </c>
      <c r="H26" s="37">
        <f t="shared" ref="H26" si="9">F26+G26</f>
        <v>342.74</v>
      </c>
      <c r="I26" s="51" t="s">
        <v>92</v>
      </c>
      <c r="J26" s="63"/>
    </row>
    <row r="27" spans="1:10" s="30" customFormat="1" ht="21" customHeight="1" x14ac:dyDescent="0.3">
      <c r="A27" s="38"/>
      <c r="B27" s="39" t="s">
        <v>28</v>
      </c>
      <c r="C27" s="40">
        <f>SUM(C23)</f>
        <v>2000</v>
      </c>
      <c r="D27" s="40">
        <f t="shared" ref="D27:E27" si="10">SUM(D23)</f>
        <v>1</v>
      </c>
      <c r="E27" s="40">
        <f t="shared" si="10"/>
        <v>2000</v>
      </c>
      <c r="F27" s="40">
        <f>SUM(F23:F26)</f>
        <v>1660.8999999999999</v>
      </c>
      <c r="G27" s="40">
        <f>SUM(G23:G26)</f>
        <v>0</v>
      </c>
      <c r="H27" s="40">
        <f>SUM(H23:H26)</f>
        <v>1660.8999999999999</v>
      </c>
      <c r="I27" s="46"/>
      <c r="J27" s="64"/>
    </row>
    <row r="28" spans="1:10" ht="21" customHeight="1" x14ac:dyDescent="0.3">
      <c r="A28" s="86">
        <v>6</v>
      </c>
      <c r="B28" s="82" t="s">
        <v>29</v>
      </c>
      <c r="C28" s="74">
        <v>0</v>
      </c>
      <c r="D28" s="78"/>
      <c r="E28" s="74">
        <f t="shared" si="1"/>
        <v>0</v>
      </c>
      <c r="F28" s="37">
        <v>1000</v>
      </c>
      <c r="G28" s="37">
        <v>0</v>
      </c>
      <c r="H28" s="37">
        <f t="shared" si="3"/>
        <v>1000</v>
      </c>
      <c r="I28" s="51" t="s">
        <v>95</v>
      </c>
      <c r="J28" s="62" t="s">
        <v>84</v>
      </c>
    </row>
    <row r="29" spans="1:10" ht="21" customHeight="1" x14ac:dyDescent="0.3">
      <c r="A29" s="86"/>
      <c r="B29" s="82"/>
      <c r="C29" s="74"/>
      <c r="D29" s="78"/>
      <c r="E29" s="74"/>
      <c r="F29" s="37">
        <v>6300</v>
      </c>
      <c r="G29" s="37">
        <v>0</v>
      </c>
      <c r="H29" s="37">
        <f t="shared" si="3"/>
        <v>6300</v>
      </c>
      <c r="I29" s="51" t="s">
        <v>96</v>
      </c>
      <c r="J29" s="71"/>
    </row>
    <row r="30" spans="1:10" ht="21" customHeight="1" x14ac:dyDescent="0.3">
      <c r="A30" s="86"/>
      <c r="B30" s="82"/>
      <c r="C30" s="74"/>
      <c r="D30" s="78"/>
      <c r="E30" s="74"/>
      <c r="F30" s="37">
        <v>0</v>
      </c>
      <c r="G30" s="37">
        <v>0</v>
      </c>
      <c r="H30" s="37">
        <f t="shared" si="3"/>
        <v>0</v>
      </c>
      <c r="I30" s="51"/>
      <c r="J30" s="71"/>
    </row>
    <row r="31" spans="1:10" ht="21" customHeight="1" x14ac:dyDescent="0.3">
      <c r="A31" s="86"/>
      <c r="B31" s="82"/>
      <c r="C31" s="74"/>
      <c r="D31" s="78"/>
      <c r="E31" s="74"/>
      <c r="F31" s="37">
        <v>0</v>
      </c>
      <c r="G31" s="37">
        <v>0</v>
      </c>
      <c r="H31" s="37">
        <f t="shared" si="3"/>
        <v>0</v>
      </c>
      <c r="I31" s="45"/>
      <c r="J31" s="71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7300</v>
      </c>
      <c r="G32" s="40">
        <f t="shared" ref="G32:H32" si="12">SUM(G28:G31)</f>
        <v>0</v>
      </c>
      <c r="H32" s="40">
        <f>SUM(H28:H31)</f>
        <v>7300</v>
      </c>
      <c r="I32" s="46"/>
      <c r="J32" s="72"/>
    </row>
    <row r="33" spans="1:10" ht="21" customHeight="1" x14ac:dyDescent="0.3">
      <c r="A33" s="86">
        <v>7</v>
      </c>
      <c r="B33" s="82" t="s">
        <v>31</v>
      </c>
      <c r="C33" s="74">
        <v>0</v>
      </c>
      <c r="D33" s="78"/>
      <c r="E33" s="74">
        <f t="shared" si="1"/>
        <v>0</v>
      </c>
      <c r="F33" s="37">
        <v>0</v>
      </c>
      <c r="G33" s="37">
        <v>0</v>
      </c>
      <c r="H33" s="37">
        <f t="shared" si="3"/>
        <v>0</v>
      </c>
      <c r="I33" s="45"/>
      <c r="J33" s="65"/>
    </row>
    <row r="34" spans="1:10" ht="21" customHeight="1" x14ac:dyDescent="0.3">
      <c r="A34" s="86"/>
      <c r="B34" s="82"/>
      <c r="C34" s="74"/>
      <c r="D34" s="78"/>
      <c r="E34" s="74"/>
      <c r="F34" s="37">
        <v>0</v>
      </c>
      <c r="G34" s="37">
        <v>0</v>
      </c>
      <c r="H34" s="37">
        <f t="shared" si="3"/>
        <v>0</v>
      </c>
      <c r="I34" s="45"/>
      <c r="J34" s="66"/>
    </row>
    <row r="35" spans="1:10" ht="21" customHeight="1" x14ac:dyDescent="0.3">
      <c r="A35" s="86"/>
      <c r="B35" s="82"/>
      <c r="C35" s="74"/>
      <c r="D35" s="78"/>
      <c r="E35" s="74"/>
      <c r="F35" s="37">
        <v>0</v>
      </c>
      <c r="G35" s="37">
        <v>0</v>
      </c>
      <c r="H35" s="37">
        <f t="shared" si="3"/>
        <v>0</v>
      </c>
      <c r="I35" s="45"/>
      <c r="J35" s="66"/>
    </row>
    <row r="36" spans="1:10" ht="21" customHeight="1" x14ac:dyDescent="0.3">
      <c r="A36" s="86"/>
      <c r="B36" s="82"/>
      <c r="C36" s="74"/>
      <c r="D36" s="78"/>
      <c r="E36" s="74"/>
      <c r="F36" s="37">
        <v>0</v>
      </c>
      <c r="G36" s="37">
        <v>0</v>
      </c>
      <c r="H36" s="37">
        <f t="shared" si="3"/>
        <v>0</v>
      </c>
      <c r="I36" s="45"/>
      <c r="J36" s="66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7"/>
    </row>
    <row r="38" spans="1:10" ht="21" customHeight="1" x14ac:dyDescent="0.3">
      <c r="A38" s="86">
        <v>8</v>
      </c>
      <c r="B38" s="82" t="s">
        <v>33</v>
      </c>
      <c r="C38" s="74">
        <v>0</v>
      </c>
      <c r="D38" s="78"/>
      <c r="E38" s="74">
        <f t="shared" si="1"/>
        <v>0</v>
      </c>
      <c r="F38" s="37">
        <v>0</v>
      </c>
      <c r="G38" s="37">
        <v>0</v>
      </c>
      <c r="H38" s="37">
        <f t="shared" si="3"/>
        <v>0</v>
      </c>
      <c r="I38" s="45"/>
      <c r="J38" s="70" t="s">
        <v>34</v>
      </c>
    </row>
    <row r="39" spans="1:10" ht="21" customHeight="1" x14ac:dyDescent="0.3">
      <c r="A39" s="86"/>
      <c r="B39" s="82"/>
      <c r="C39" s="74"/>
      <c r="D39" s="78"/>
      <c r="E39" s="74"/>
      <c r="F39" s="37">
        <v>0</v>
      </c>
      <c r="G39" s="37">
        <v>0</v>
      </c>
      <c r="H39" s="37">
        <f t="shared" si="3"/>
        <v>0</v>
      </c>
      <c r="I39" s="45"/>
      <c r="J39" s="71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2"/>
    </row>
    <row r="41" spans="1:10" ht="21" customHeight="1" x14ac:dyDescent="0.3">
      <c r="A41" s="86">
        <v>9</v>
      </c>
      <c r="B41" s="82" t="s">
        <v>36</v>
      </c>
      <c r="C41" s="74">
        <v>0</v>
      </c>
      <c r="D41" s="78"/>
      <c r="E41" s="74">
        <f t="shared" si="1"/>
        <v>0</v>
      </c>
      <c r="F41" s="37">
        <v>0</v>
      </c>
      <c r="G41" s="37">
        <v>0</v>
      </c>
      <c r="H41" s="37">
        <f t="shared" si="3"/>
        <v>0</v>
      </c>
      <c r="I41" s="45"/>
      <c r="J41" s="62" t="s">
        <v>37</v>
      </c>
    </row>
    <row r="42" spans="1:10" ht="21" customHeight="1" x14ac:dyDescent="0.3">
      <c r="A42" s="86"/>
      <c r="B42" s="82"/>
      <c r="C42" s="74"/>
      <c r="D42" s="78"/>
      <c r="E42" s="74"/>
      <c r="F42" s="37">
        <v>0</v>
      </c>
      <c r="G42" s="37">
        <v>0</v>
      </c>
      <c r="H42" s="37">
        <f t="shared" si="3"/>
        <v>0</v>
      </c>
      <c r="I42" s="45"/>
      <c r="J42" s="63"/>
    </row>
    <row r="43" spans="1:10" ht="21" customHeight="1" x14ac:dyDescent="0.3">
      <c r="A43" s="86"/>
      <c r="B43" s="82"/>
      <c r="C43" s="74"/>
      <c r="D43" s="78"/>
      <c r="E43" s="74"/>
      <c r="F43" s="37">
        <v>0</v>
      </c>
      <c r="G43" s="37">
        <v>0</v>
      </c>
      <c r="H43" s="37">
        <f t="shared" si="3"/>
        <v>0</v>
      </c>
      <c r="I43" s="45"/>
      <c r="J43" s="63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64"/>
    </row>
    <row r="45" spans="1:10" ht="21" customHeight="1" x14ac:dyDescent="0.3">
      <c r="A45" s="79">
        <v>10</v>
      </c>
      <c r="B45" s="82" t="s">
        <v>39</v>
      </c>
      <c r="C45" s="74">
        <v>15000</v>
      </c>
      <c r="D45" s="78">
        <v>1</v>
      </c>
      <c r="E45" s="74">
        <f t="shared" si="1"/>
        <v>15000</v>
      </c>
      <c r="F45" s="37">
        <v>1254</v>
      </c>
      <c r="G45" s="37">
        <v>0</v>
      </c>
      <c r="H45" s="61">
        <f>F45+G45</f>
        <v>1254</v>
      </c>
      <c r="I45" s="52" t="s">
        <v>86</v>
      </c>
      <c r="J45" s="65"/>
    </row>
    <row r="46" spans="1:10" ht="21" customHeight="1" x14ac:dyDescent="0.3">
      <c r="A46" s="81"/>
      <c r="B46" s="82"/>
      <c r="C46" s="74"/>
      <c r="D46" s="78"/>
      <c r="E46" s="74"/>
      <c r="F46" s="37">
        <v>836</v>
      </c>
      <c r="G46" s="37">
        <v>0</v>
      </c>
      <c r="H46" s="61">
        <f t="shared" ref="H46:H51" si="19">F46+G46</f>
        <v>836</v>
      </c>
      <c r="I46" s="51" t="s">
        <v>87</v>
      </c>
      <c r="J46" s="66"/>
    </row>
    <row r="47" spans="1:10" ht="21" customHeight="1" x14ac:dyDescent="0.3">
      <c r="A47" s="81"/>
      <c r="B47" s="82"/>
      <c r="C47" s="74"/>
      <c r="D47" s="78"/>
      <c r="E47" s="74"/>
      <c r="F47" s="37">
        <v>49</v>
      </c>
      <c r="G47" s="37">
        <v>0</v>
      </c>
      <c r="H47" s="37">
        <f t="shared" si="19"/>
        <v>49</v>
      </c>
      <c r="I47" s="51" t="s">
        <v>88</v>
      </c>
      <c r="J47" s="66"/>
    </row>
    <row r="48" spans="1:10" ht="21" customHeight="1" x14ac:dyDescent="0.3">
      <c r="A48" s="81"/>
      <c r="B48" s="82"/>
      <c r="C48" s="74"/>
      <c r="D48" s="78"/>
      <c r="E48" s="74"/>
      <c r="F48" s="37">
        <v>120</v>
      </c>
      <c r="G48" s="37">
        <v>0</v>
      </c>
      <c r="H48" s="61">
        <f t="shared" si="19"/>
        <v>120</v>
      </c>
      <c r="I48" s="51" t="s">
        <v>93</v>
      </c>
      <c r="J48" s="66"/>
    </row>
    <row r="49" spans="1:10" ht="21" customHeight="1" x14ac:dyDescent="0.3">
      <c r="A49" s="81"/>
      <c r="B49" s="82"/>
      <c r="C49" s="74"/>
      <c r="D49" s="78"/>
      <c r="E49" s="74"/>
      <c r="F49" s="37">
        <v>720</v>
      </c>
      <c r="G49" s="37">
        <v>0</v>
      </c>
      <c r="H49" s="37">
        <f t="shared" si="19"/>
        <v>720</v>
      </c>
      <c r="I49" s="51" t="s">
        <v>89</v>
      </c>
      <c r="J49" s="66"/>
    </row>
    <row r="50" spans="1:10" ht="21" customHeight="1" x14ac:dyDescent="0.3">
      <c r="A50" s="81"/>
      <c r="B50" s="82"/>
      <c r="C50" s="74"/>
      <c r="D50" s="78"/>
      <c r="E50" s="74"/>
      <c r="F50" s="37">
        <v>76</v>
      </c>
      <c r="G50" s="37">
        <v>0</v>
      </c>
      <c r="H50" s="37">
        <f t="shared" si="19"/>
        <v>76</v>
      </c>
      <c r="I50" s="51" t="s">
        <v>98</v>
      </c>
      <c r="J50" s="66"/>
    </row>
    <row r="51" spans="1:10" ht="21" customHeight="1" x14ac:dyDescent="0.3">
      <c r="A51" s="80"/>
      <c r="B51" s="82"/>
      <c r="C51" s="74"/>
      <c r="D51" s="78"/>
      <c r="E51" s="74"/>
      <c r="F51" s="37">
        <v>0</v>
      </c>
      <c r="G51" s="37">
        <v>0</v>
      </c>
      <c r="H51" s="37">
        <f t="shared" si="19"/>
        <v>0</v>
      </c>
      <c r="I51" s="51"/>
      <c r="J51" s="66"/>
    </row>
    <row r="52" spans="1:10" s="30" customFormat="1" ht="21" customHeight="1" x14ac:dyDescent="0.3">
      <c r="A52" s="38"/>
      <c r="B52" s="39" t="s">
        <v>40</v>
      </c>
      <c r="C52" s="40">
        <f>SUM(C45)</f>
        <v>15000</v>
      </c>
      <c r="D52" s="40">
        <f t="shared" ref="D52:E52" si="20">SUM(D45)</f>
        <v>1</v>
      </c>
      <c r="E52" s="40">
        <f t="shared" si="20"/>
        <v>15000</v>
      </c>
      <c r="F52" s="40">
        <f>SUM(F45:F51)</f>
        <v>3055</v>
      </c>
      <c r="G52" s="40">
        <f t="shared" ref="G52" si="21">SUM(G45:G51)</f>
        <v>0</v>
      </c>
      <c r="H52" s="40">
        <f>SUM(H45:H51)</f>
        <v>3055</v>
      </c>
      <c r="I52" s="46"/>
      <c r="J52" s="67"/>
    </row>
    <row r="53" spans="1:10" ht="21" customHeight="1" x14ac:dyDescent="0.3">
      <c r="A53" s="38"/>
      <c r="B53" s="39" t="s">
        <v>41</v>
      </c>
      <c r="C53" s="40">
        <f>SUM(C52,C44,C40,C37,C32,C27,C22,C19,C14,C11)</f>
        <v>20000</v>
      </c>
      <c r="D53" s="40">
        <f t="shared" ref="D53:H53" si="22">SUM(D52,D44,D40,D37,D32,D27,D22,D19,D14,D11)</f>
        <v>4</v>
      </c>
      <c r="E53" s="40">
        <f t="shared" si="22"/>
        <v>20000</v>
      </c>
      <c r="F53" s="40">
        <f t="shared" si="22"/>
        <v>16815.900000000001</v>
      </c>
      <c r="G53" s="40">
        <f t="shared" si="22"/>
        <v>0</v>
      </c>
      <c r="H53" s="40">
        <f t="shared" si="22"/>
        <v>16815.900000000001</v>
      </c>
      <c r="I53" s="46"/>
      <c r="J53" s="47"/>
    </row>
    <row r="57" spans="1:10" ht="21" customHeight="1" x14ac:dyDescent="0.3">
      <c r="A57" s="90" t="s">
        <v>42</v>
      </c>
      <c r="B57" s="91"/>
      <c r="C57" s="92" t="s">
        <v>43</v>
      </c>
      <c r="D57" s="92"/>
      <c r="E57" s="92" t="s">
        <v>44</v>
      </c>
      <c r="F57" s="92"/>
      <c r="G57" s="92" t="s">
        <v>45</v>
      </c>
      <c r="H57" s="92"/>
      <c r="I57" s="48" t="s">
        <v>46</v>
      </c>
    </row>
    <row r="58" spans="1:10" ht="21" customHeight="1" x14ac:dyDescent="0.3">
      <c r="A58" s="83">
        <f>E53</f>
        <v>20000</v>
      </c>
      <c r="B58" s="84"/>
      <c r="C58" s="84">
        <f>H53</f>
        <v>16815.900000000001</v>
      </c>
      <c r="D58" s="84"/>
      <c r="E58" s="84">
        <f>F53</f>
        <v>16815.900000000001</v>
      </c>
      <c r="F58" s="84"/>
      <c r="G58" s="84">
        <f>G53</f>
        <v>0</v>
      </c>
      <c r="H58" s="84"/>
      <c r="I58" s="49">
        <f>A58-C58</f>
        <v>3184.0999999999985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0"/>
    <mergeCell ref="B12:B13"/>
    <mergeCell ref="B15:B18"/>
    <mergeCell ref="B20:B21"/>
    <mergeCell ref="B23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0"/>
    <mergeCell ref="A12:A13"/>
    <mergeCell ref="A15:A18"/>
    <mergeCell ref="A20:A21"/>
    <mergeCell ref="A23:A26"/>
    <mergeCell ref="A28:A31"/>
    <mergeCell ref="A33:A36"/>
    <mergeCell ref="A38:A39"/>
    <mergeCell ref="A41:A43"/>
    <mergeCell ref="A45:A51"/>
    <mergeCell ref="B6:B7"/>
    <mergeCell ref="B45:B51"/>
    <mergeCell ref="C8:C10"/>
    <mergeCell ref="C12:C13"/>
    <mergeCell ref="C15:C18"/>
    <mergeCell ref="C20:C21"/>
    <mergeCell ref="C23:C26"/>
    <mergeCell ref="C28:C31"/>
    <mergeCell ref="C33:C36"/>
    <mergeCell ref="C38:C39"/>
    <mergeCell ref="C41:C43"/>
    <mergeCell ref="C45:C51"/>
    <mergeCell ref="D8:D10"/>
    <mergeCell ref="D12:D13"/>
    <mergeCell ref="D15:D18"/>
    <mergeCell ref="D20:D21"/>
    <mergeCell ref="D23:D26"/>
    <mergeCell ref="D28:D31"/>
    <mergeCell ref="D33:D36"/>
    <mergeCell ref="D38:D39"/>
    <mergeCell ref="D41:D43"/>
    <mergeCell ref="D45:D51"/>
    <mergeCell ref="E8:E10"/>
    <mergeCell ref="E12:E13"/>
    <mergeCell ref="E15:E18"/>
    <mergeCell ref="E20:E21"/>
    <mergeCell ref="E23:E26"/>
    <mergeCell ref="E28:E31"/>
    <mergeCell ref="E33:E36"/>
    <mergeCell ref="E38:E39"/>
    <mergeCell ref="E41:E43"/>
    <mergeCell ref="E45:E51"/>
    <mergeCell ref="J41:J44"/>
    <mergeCell ref="J45:J52"/>
    <mergeCell ref="H4:I5"/>
    <mergeCell ref="J20:J22"/>
    <mergeCell ref="J23:J27"/>
    <mergeCell ref="J28:J32"/>
    <mergeCell ref="J33:J37"/>
    <mergeCell ref="J38:J40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abSelected="1" topLeftCell="D25" workbookViewId="0">
      <selection activeCell="K40" sqref="K4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7" t="s">
        <v>51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10" t="s">
        <v>53</v>
      </c>
      <c r="G5" s="110"/>
      <c r="H5" s="5" t="s">
        <v>54</v>
      </c>
      <c r="I5" s="4"/>
      <c r="J5" s="110" t="s">
        <v>55</v>
      </c>
      <c r="K5" s="111"/>
    </row>
    <row r="6" spans="2:11" ht="20.100000000000001" customHeight="1" x14ac:dyDescent="0.3">
      <c r="B6" s="6"/>
      <c r="C6" s="7"/>
      <c r="D6" s="8" t="s">
        <v>56</v>
      </c>
      <c r="E6" s="8"/>
      <c r="F6" s="112" t="s">
        <v>57</v>
      </c>
      <c r="G6" s="112"/>
      <c r="H6" s="8" t="s">
        <v>58</v>
      </c>
      <c r="I6" s="7"/>
      <c r="J6" s="112" t="s">
        <v>59</v>
      </c>
      <c r="K6" s="113"/>
    </row>
    <row r="7" spans="2:11" ht="20.100000000000001" customHeight="1" x14ac:dyDescent="0.3">
      <c r="B7" s="6"/>
      <c r="C7" s="7"/>
      <c r="D7" s="8" t="s">
        <v>60</v>
      </c>
      <c r="E7" s="8"/>
      <c r="F7" s="112" t="s">
        <v>100</v>
      </c>
      <c r="G7" s="112"/>
      <c r="H7" s="8" t="s">
        <v>61</v>
      </c>
      <c r="I7" s="22"/>
      <c r="J7" s="112">
        <v>8.27</v>
      </c>
      <c r="K7" s="11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7" t="s">
        <v>99</v>
      </c>
      <c r="K8" s="10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18" t="s">
        <v>2</v>
      </c>
      <c r="C10" s="119"/>
      <c r="D10" s="14" t="s">
        <v>63</v>
      </c>
      <c r="E10" s="96" t="s">
        <v>64</v>
      </c>
      <c r="F10" s="98"/>
      <c r="G10" s="16" t="s">
        <v>65</v>
      </c>
      <c r="H10" s="15" t="s">
        <v>66</v>
      </c>
      <c r="I10" s="96" t="s">
        <v>67</v>
      </c>
      <c r="J10" s="98"/>
      <c r="K10" s="16" t="s">
        <v>68</v>
      </c>
    </row>
    <row r="11" spans="2:11" ht="20.100000000000001" customHeight="1" x14ac:dyDescent="0.3">
      <c r="B11" s="116">
        <v>1</v>
      </c>
      <c r="C11" s="117"/>
      <c r="D11" s="101" t="s">
        <v>69</v>
      </c>
      <c r="E11" s="116" t="s">
        <v>70</v>
      </c>
      <c r="F11" s="117"/>
      <c r="G11" s="17">
        <v>1182</v>
      </c>
      <c r="H11" s="17">
        <v>1182</v>
      </c>
      <c r="I11" s="105"/>
      <c r="J11" s="106"/>
      <c r="K11" s="24" t="s">
        <v>109</v>
      </c>
    </row>
    <row r="12" spans="2:11" ht="23" customHeight="1" x14ac:dyDescent="0.3">
      <c r="B12" s="116">
        <v>2</v>
      </c>
      <c r="C12" s="117"/>
      <c r="D12" s="102"/>
      <c r="E12" s="122" t="s">
        <v>72</v>
      </c>
      <c r="F12" s="120"/>
      <c r="G12" s="17">
        <v>23.2</v>
      </c>
      <c r="H12" s="17">
        <v>23.2</v>
      </c>
      <c r="I12" s="105"/>
      <c r="J12" s="106"/>
      <c r="K12" s="24" t="s">
        <v>102</v>
      </c>
    </row>
    <row r="13" spans="2:11" ht="23" customHeight="1" x14ac:dyDescent="0.3">
      <c r="B13" s="55"/>
      <c r="C13" s="56"/>
      <c r="D13" s="102"/>
      <c r="E13" s="123"/>
      <c r="F13" s="121"/>
      <c r="G13" s="60">
        <v>48.83</v>
      </c>
      <c r="H13" s="60">
        <v>48.83</v>
      </c>
      <c r="I13" s="57"/>
      <c r="J13" s="58"/>
      <c r="K13" s="24" t="s">
        <v>101</v>
      </c>
    </row>
    <row r="14" spans="2:11" ht="20.100000000000001" customHeight="1" x14ac:dyDescent="0.3">
      <c r="B14" s="116">
        <v>3</v>
      </c>
      <c r="C14" s="117"/>
      <c r="D14" s="102"/>
      <c r="E14" s="116" t="s">
        <v>73</v>
      </c>
      <c r="F14" s="117"/>
      <c r="G14" s="17">
        <v>0</v>
      </c>
      <c r="H14" s="17">
        <v>0</v>
      </c>
      <c r="I14" s="105"/>
      <c r="J14" s="106"/>
      <c r="K14" s="24" t="s">
        <v>71</v>
      </c>
    </row>
    <row r="15" spans="2:11" ht="20.100000000000001" customHeight="1" x14ac:dyDescent="0.3">
      <c r="B15" s="55"/>
      <c r="C15" s="56"/>
      <c r="D15" s="102"/>
      <c r="E15" s="122" t="s">
        <v>74</v>
      </c>
      <c r="F15" s="120"/>
      <c r="G15" s="60">
        <v>150</v>
      </c>
      <c r="H15" s="60">
        <v>0</v>
      </c>
      <c r="I15" s="57"/>
      <c r="J15" s="58">
        <v>150</v>
      </c>
      <c r="K15" s="24" t="s">
        <v>104</v>
      </c>
    </row>
    <row r="16" spans="2:11" ht="20.100000000000001" customHeight="1" x14ac:dyDescent="0.3">
      <c r="B16" s="116">
        <v>4</v>
      </c>
      <c r="C16" s="117"/>
      <c r="D16" s="102"/>
      <c r="E16" s="124"/>
      <c r="F16" s="125"/>
      <c r="G16" s="17">
        <v>87.34</v>
      </c>
      <c r="H16" s="17">
        <v>0</v>
      </c>
      <c r="I16" s="105">
        <v>87.34</v>
      </c>
      <c r="J16" s="106"/>
      <c r="K16" s="24" t="s">
        <v>103</v>
      </c>
    </row>
    <row r="17" spans="1:11" ht="20.100000000000001" customHeight="1" x14ac:dyDescent="0.3">
      <c r="B17" s="55"/>
      <c r="C17" s="56"/>
      <c r="D17" s="59"/>
      <c r="E17" s="124"/>
      <c r="F17" s="125"/>
      <c r="G17" s="60">
        <v>485</v>
      </c>
      <c r="H17" s="60">
        <v>485</v>
      </c>
      <c r="I17" s="57"/>
      <c r="J17" s="58"/>
      <c r="K17" s="24" t="s">
        <v>105</v>
      </c>
    </row>
    <row r="18" spans="1:11" ht="20.100000000000001" customHeight="1" x14ac:dyDescent="0.3">
      <c r="B18" s="55"/>
      <c r="C18" s="56"/>
      <c r="D18" s="59"/>
      <c r="E18" s="123"/>
      <c r="F18" s="121"/>
      <c r="G18" s="60">
        <v>46</v>
      </c>
      <c r="H18" s="60">
        <v>46</v>
      </c>
      <c r="I18" s="57"/>
      <c r="J18" s="58"/>
      <c r="K18" s="24" t="s">
        <v>106</v>
      </c>
    </row>
    <row r="19" spans="1:11" ht="20.100000000000001" customHeight="1" x14ac:dyDescent="0.3">
      <c r="B19" s="116">
        <v>5</v>
      </c>
      <c r="C19" s="117"/>
      <c r="D19" s="101" t="s">
        <v>39</v>
      </c>
      <c r="E19" s="104" t="s">
        <v>107</v>
      </c>
      <c r="F19" s="104"/>
      <c r="G19" s="17">
        <v>124</v>
      </c>
      <c r="H19" s="17">
        <v>124</v>
      </c>
      <c r="I19" s="105"/>
      <c r="J19" s="106"/>
      <c r="K19" s="24" t="s">
        <v>108</v>
      </c>
    </row>
    <row r="20" spans="1:11" ht="20.100000000000001" customHeight="1" x14ac:dyDescent="0.3">
      <c r="B20" s="116">
        <v>6</v>
      </c>
      <c r="C20" s="117"/>
      <c r="D20" s="102"/>
      <c r="E20" s="104"/>
      <c r="F20" s="104"/>
      <c r="G20" s="17">
        <v>0</v>
      </c>
      <c r="H20" s="17"/>
      <c r="I20" s="105"/>
      <c r="J20" s="106"/>
      <c r="K20" s="24"/>
    </row>
    <row r="21" spans="1:11" ht="20.100000000000001" customHeight="1" x14ac:dyDescent="0.3">
      <c r="B21" s="116">
        <v>7</v>
      </c>
      <c r="C21" s="117"/>
      <c r="D21" s="103"/>
      <c r="E21" s="104"/>
      <c r="F21" s="104"/>
      <c r="G21" s="17">
        <v>0</v>
      </c>
      <c r="H21" s="17"/>
      <c r="I21" s="105"/>
      <c r="J21" s="106"/>
      <c r="K21" s="24"/>
    </row>
    <row r="22" spans="1:11" ht="20.100000000000001" customHeight="1" x14ac:dyDescent="0.3">
      <c r="B22" s="96" t="s">
        <v>41</v>
      </c>
      <c r="C22" s="97"/>
      <c r="D22" s="97"/>
      <c r="E22" s="97"/>
      <c r="F22" s="98"/>
      <c r="G22" s="18">
        <f>SUM(G11:G21)</f>
        <v>2146.37</v>
      </c>
      <c r="H22" s="18">
        <f>SUM(H11:H21)</f>
        <v>1909.03</v>
      </c>
      <c r="I22" s="99">
        <f>SUM(I11:J21)</f>
        <v>237.34</v>
      </c>
      <c r="J22" s="100"/>
      <c r="K22" s="25"/>
    </row>
    <row r="23" spans="1:11" ht="20.100000000000001" customHeight="1" x14ac:dyDescent="0.3">
      <c r="B23" s="13"/>
      <c r="C23" s="13"/>
      <c r="D23" s="13"/>
      <c r="E23" s="13"/>
      <c r="F23" s="13"/>
      <c r="G23" s="13"/>
      <c r="H23" s="13"/>
      <c r="I23" s="13"/>
      <c r="J23" s="26"/>
      <c r="K23" s="13"/>
    </row>
    <row r="24" spans="1:11" ht="20.100000000000001" customHeight="1" x14ac:dyDescent="0.3">
      <c r="B24" s="114" t="s">
        <v>66</v>
      </c>
      <c r="C24" s="114"/>
      <c r="D24" s="114"/>
      <c r="E24" s="114"/>
      <c r="F24" s="114"/>
      <c r="G24" s="114" t="s">
        <v>75</v>
      </c>
      <c r="H24" s="114"/>
      <c r="I24" s="114"/>
      <c r="J24" s="114"/>
      <c r="K24" s="16" t="s">
        <v>76</v>
      </c>
    </row>
    <row r="25" spans="1:11" ht="20.100000000000001" customHeight="1" x14ac:dyDescent="0.3">
      <c r="B25" s="115">
        <f>H22</f>
        <v>1909.03</v>
      </c>
      <c r="C25" s="115"/>
      <c r="D25" s="115"/>
      <c r="E25" s="115"/>
      <c r="F25" s="115"/>
      <c r="G25" s="115">
        <f>I22</f>
        <v>237.34</v>
      </c>
      <c r="H25" s="115"/>
      <c r="I25" s="115"/>
      <c r="J25" s="115"/>
      <c r="K25" s="27">
        <f>SUM(B25:J25)</f>
        <v>2146.37</v>
      </c>
    </row>
    <row r="26" spans="1:11" ht="20.100000000000001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20.100000000000001" customHeight="1" x14ac:dyDescent="0.3">
      <c r="B27" s="13" t="s">
        <v>77</v>
      </c>
      <c r="C27" s="13"/>
      <c r="D27" s="13"/>
      <c r="E27" s="13"/>
      <c r="F27" s="13" t="s">
        <v>48</v>
      </c>
      <c r="G27" s="13" t="s">
        <v>78</v>
      </c>
      <c r="H27" s="13"/>
      <c r="I27" s="13"/>
      <c r="J27" s="13" t="s">
        <v>50</v>
      </c>
      <c r="K27" s="13"/>
    </row>
    <row r="30" spans="1:11" ht="17.649999999999999" x14ac:dyDescent="0.3">
      <c r="A30" s="87" t="s">
        <v>79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2" spans="1:11" ht="20.100000000000001" customHeight="1" x14ac:dyDescent="0.3">
      <c r="B32" s="3"/>
      <c r="C32" s="4"/>
      <c r="D32" s="5" t="s">
        <v>52</v>
      </c>
      <c r="E32" s="5"/>
      <c r="F32" s="110" t="str">
        <f>F5</f>
        <v>王凤雨</v>
      </c>
      <c r="G32" s="110"/>
      <c r="H32" s="5" t="s">
        <v>54</v>
      </c>
      <c r="I32" s="4"/>
      <c r="J32" s="110" t="str">
        <f>J5</f>
        <v>助理</v>
      </c>
      <c r="K32" s="111"/>
    </row>
    <row r="33" spans="2:11" ht="20.100000000000001" customHeight="1" x14ac:dyDescent="0.3">
      <c r="B33" s="6"/>
      <c r="C33" s="7"/>
      <c r="D33" s="8" t="s">
        <v>56</v>
      </c>
      <c r="E33" s="8"/>
      <c r="F33" s="112" t="str">
        <f>F6</f>
        <v>北京</v>
      </c>
      <c r="G33" s="112"/>
      <c r="H33" s="8" t="s">
        <v>58</v>
      </c>
      <c r="I33" s="7"/>
      <c r="J33" s="112" t="str">
        <f>J6</f>
        <v>企划活动部</v>
      </c>
      <c r="K33" s="113"/>
    </row>
    <row r="34" spans="2:11" ht="20.100000000000001" customHeight="1" x14ac:dyDescent="0.3">
      <c r="B34" s="6"/>
      <c r="C34" s="7"/>
      <c r="D34" s="8" t="s">
        <v>60</v>
      </c>
      <c r="E34" s="8"/>
      <c r="F34" s="112" t="str">
        <f>F7</f>
        <v>8.22-25</v>
      </c>
      <c r="G34" s="112"/>
      <c r="H34" s="8" t="s">
        <v>61</v>
      </c>
      <c r="I34" s="22"/>
      <c r="J34" s="112">
        <f>J7</f>
        <v>8.27</v>
      </c>
      <c r="K34" s="113"/>
    </row>
    <row r="35" spans="2:11" ht="20.100000000000001" customHeight="1" x14ac:dyDescent="0.3">
      <c r="B35" s="9"/>
      <c r="C35" s="10"/>
      <c r="D35" s="11"/>
      <c r="E35" s="11"/>
      <c r="F35" s="12"/>
      <c r="G35" s="12"/>
      <c r="H35" s="11" t="s">
        <v>62</v>
      </c>
      <c r="I35" s="23"/>
      <c r="J35" s="107" t="str">
        <f>J8</f>
        <v>HMZA-190622-CZH683</v>
      </c>
      <c r="K35" s="108"/>
    </row>
    <row r="36" spans="2:11" ht="20.100000000000001" customHeight="1" x14ac:dyDescent="0.3"/>
    <row r="37" spans="2:11" ht="20.100000000000001" customHeight="1" x14ac:dyDescent="0.3">
      <c r="B37" s="104"/>
      <c r="C37" s="104"/>
      <c r="D37" s="19" t="s">
        <v>80</v>
      </c>
      <c r="E37" s="104" t="s">
        <v>81</v>
      </c>
      <c r="F37" s="104"/>
      <c r="G37" s="17" t="s">
        <v>82</v>
      </c>
      <c r="H37" s="17" t="s">
        <v>83</v>
      </c>
      <c r="I37" s="109" t="s">
        <v>41</v>
      </c>
      <c r="J37" s="109"/>
      <c r="K37" s="28" t="s">
        <v>68</v>
      </c>
    </row>
    <row r="38" spans="2:11" ht="20.100000000000001" customHeight="1" x14ac:dyDescent="0.3">
      <c r="B38" s="104">
        <v>1</v>
      </c>
      <c r="C38" s="104"/>
      <c r="D38" s="20" t="s">
        <v>110</v>
      </c>
      <c r="E38" s="104" t="s">
        <v>111</v>
      </c>
      <c r="F38" s="104"/>
      <c r="G38" s="17">
        <v>100</v>
      </c>
      <c r="H38" s="17">
        <v>2</v>
      </c>
      <c r="I38" s="105">
        <f>G38*H38</f>
        <v>200</v>
      </c>
      <c r="J38" s="106"/>
      <c r="K38" s="29"/>
    </row>
    <row r="39" spans="2:11" ht="20.100000000000001" customHeight="1" x14ac:dyDescent="0.3">
      <c r="B39" s="104">
        <v>2</v>
      </c>
      <c r="C39" s="104"/>
      <c r="D39" s="20" t="s">
        <v>110</v>
      </c>
      <c r="E39" s="104" t="s">
        <v>112</v>
      </c>
      <c r="F39" s="104"/>
      <c r="G39" s="17">
        <v>200</v>
      </c>
      <c r="H39" s="17">
        <v>2</v>
      </c>
      <c r="I39" s="105">
        <f t="shared" ref="I39:I40" si="0">G39*H39</f>
        <v>400</v>
      </c>
      <c r="J39" s="106"/>
      <c r="K39" s="29"/>
    </row>
    <row r="40" spans="2:11" ht="20.100000000000001" customHeight="1" x14ac:dyDescent="0.3">
      <c r="B40" s="104">
        <v>3</v>
      </c>
      <c r="C40" s="104"/>
      <c r="D40" s="20"/>
      <c r="E40" s="104"/>
      <c r="F40" s="104"/>
      <c r="G40" s="17">
        <v>0</v>
      </c>
      <c r="H40" s="17">
        <v>0</v>
      </c>
      <c r="I40" s="105">
        <f t="shared" si="0"/>
        <v>0</v>
      </c>
      <c r="J40" s="106"/>
      <c r="K40" s="29"/>
    </row>
    <row r="41" spans="2:11" ht="20.100000000000001" customHeight="1" x14ac:dyDescent="0.3">
      <c r="B41" s="96" t="s">
        <v>41</v>
      </c>
      <c r="C41" s="97"/>
      <c r="D41" s="97"/>
      <c r="E41" s="97"/>
      <c r="F41" s="98"/>
      <c r="G41" s="18"/>
      <c r="H41" s="18">
        <f>SUM(H23:H40)</f>
        <v>4</v>
      </c>
      <c r="I41" s="99">
        <f>SUM(I38:J40)</f>
        <v>600</v>
      </c>
      <c r="J41" s="100"/>
      <c r="K41" s="25"/>
    </row>
    <row r="42" spans="2:11" ht="20.100000000000001" customHeight="1" x14ac:dyDescent="0.3">
      <c r="B42" s="13" t="s">
        <v>77</v>
      </c>
      <c r="C42" s="13"/>
      <c r="D42" s="13"/>
      <c r="E42" s="13"/>
      <c r="F42" s="13" t="s">
        <v>48</v>
      </c>
      <c r="G42" s="13" t="s">
        <v>78</v>
      </c>
      <c r="H42" s="13"/>
      <c r="I42" s="13"/>
      <c r="J42" s="13" t="s">
        <v>50</v>
      </c>
      <c r="K42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3"/>
    <mergeCell ref="B14:C14"/>
    <mergeCell ref="E14:F14"/>
    <mergeCell ref="I14:J14"/>
    <mergeCell ref="B16:C16"/>
    <mergeCell ref="I16:J16"/>
    <mergeCell ref="E15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I38:J38"/>
    <mergeCell ref="F32:G32"/>
    <mergeCell ref="J32:K32"/>
    <mergeCell ref="F33:G33"/>
    <mergeCell ref="J33:K33"/>
    <mergeCell ref="F34:G34"/>
    <mergeCell ref="J34:K34"/>
    <mergeCell ref="B41:F41"/>
    <mergeCell ref="I41:J41"/>
    <mergeCell ref="D11:D16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2017-09-06T05:53:00Z</cp:lastPrinted>
  <dcterms:created xsi:type="dcterms:W3CDTF">2014-04-15T08:52:00Z</dcterms:created>
  <dcterms:modified xsi:type="dcterms:W3CDTF">2019-08-26T13:18:05Z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