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A845EDDE-9F17-D74E-9925-8A4AD71052A3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报价" sheetId="12" r:id="rId1"/>
    <sheet name="Sheet1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2" l="1"/>
  <c r="I36" i="12"/>
  <c r="I14" i="12"/>
  <c r="I13" i="12"/>
  <c r="I29" i="12"/>
  <c r="I18" i="12"/>
  <c r="I19" i="12"/>
  <c r="I16" i="12"/>
  <c r="I17" i="12"/>
  <c r="I9" i="12"/>
  <c r="I10" i="12"/>
  <c r="I6" i="12"/>
  <c r="I7" i="12" s="1"/>
  <c r="I35" i="12"/>
  <c r="I34" i="12"/>
  <c r="I33" i="12"/>
  <c r="I32" i="12"/>
  <c r="I31" i="12"/>
  <c r="I28" i="12"/>
  <c r="I27" i="12"/>
  <c r="I26" i="12"/>
  <c r="I25" i="12"/>
  <c r="I24" i="12"/>
  <c r="I22" i="12"/>
  <c r="I21" i="12"/>
  <c r="I23" i="12" s="1"/>
  <c r="I15" i="12"/>
  <c r="I11" i="12"/>
  <c r="I8" i="12"/>
  <c r="I30" i="12" l="1"/>
  <c r="I12" i="12"/>
  <c r="I37" i="12" l="1"/>
  <c r="I38" i="12" l="1"/>
  <c r="I39" i="12" s="1"/>
  <c r="I40" i="12" s="1"/>
</calcChain>
</file>

<file path=xl/sharedStrings.xml><?xml version="1.0" encoding="utf-8"?>
<sst xmlns="http://schemas.openxmlformats.org/spreadsheetml/2006/main" count="130" uniqueCount="95">
  <si>
    <t>供应商名称</t>
  </si>
  <si>
    <t>康辉集团北京国际会议展览有限公司</t>
  </si>
  <si>
    <t>报价日期</t>
  </si>
  <si>
    <t>联系人</t>
  </si>
  <si>
    <t>电子邮件</t>
  </si>
  <si>
    <t>电话</t>
  </si>
  <si>
    <t>报价有效期（天）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</si>
  <si>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</si>
  <si>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</si>
  <si>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</si>
  <si>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</si>
  <si>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</si>
  <si>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</si>
  <si>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</si>
  <si>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</si>
  <si>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</si>
  <si>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项</t>
  </si>
  <si>
    <t>次</t>
  </si>
  <si>
    <t>人</t>
  </si>
  <si>
    <t>大交通费用合计</t>
  </si>
  <si>
    <t>辆</t>
  </si>
  <si>
    <t>GL8</t>
  </si>
  <si>
    <t>天</t>
  </si>
  <si>
    <t>间</t>
  </si>
  <si>
    <t>车辆费用合计</t>
  </si>
  <si>
    <t>晚</t>
  </si>
  <si>
    <t>酒店费用合计</t>
  </si>
  <si>
    <t>餐饮服务</t>
  </si>
  <si>
    <t>餐</t>
  </si>
  <si>
    <t>比赛期间用餐</t>
  </si>
  <si>
    <t>餐饮费用合计</t>
  </si>
  <si>
    <t>制作费</t>
  </si>
  <si>
    <t>制作物</t>
  </si>
  <si>
    <t>车头牌；A3塑封</t>
  </si>
  <si>
    <t>张</t>
  </si>
  <si>
    <t>车证；A3塑封</t>
  </si>
  <si>
    <t>门型展架；80*180cm</t>
  </si>
  <si>
    <t>酒店</t>
  </si>
  <si>
    <t>个</t>
  </si>
  <si>
    <t>手举牌；40*60KT板+手举杆</t>
  </si>
  <si>
    <t>餐券；铜版纸</t>
  </si>
  <si>
    <t>制作费用合计</t>
  </si>
  <si>
    <t>工作人员及其他</t>
  </si>
  <si>
    <t>北京工作人员</t>
  </si>
  <si>
    <t>当地工作人员</t>
  </si>
  <si>
    <t>人次</t>
  </si>
  <si>
    <t>工作人员住宿</t>
  </si>
  <si>
    <t>工作人员差旅补助</t>
  </si>
  <si>
    <t>餐+打车交通补助</t>
  </si>
  <si>
    <t>工作人员费用合计</t>
  </si>
  <si>
    <t>小计</t>
  </si>
  <si>
    <t>不含税不含服务费</t>
  </si>
  <si>
    <t>服务费</t>
  </si>
  <si>
    <t>税率</t>
  </si>
  <si>
    <t>最终报价（RMB）:（含税报价）</t>
  </si>
  <si>
    <t>人</t>
    <phoneticPr fontId="8" type="noConversion"/>
  </si>
  <si>
    <t>次</t>
    <phoneticPr fontId="8" type="noConversion"/>
  </si>
  <si>
    <t>嘉宾火车票往返</t>
    <phoneticPr fontId="8" type="noConversion"/>
  </si>
  <si>
    <t>大交通费用</t>
    <phoneticPr fontId="8" type="noConversion"/>
  </si>
  <si>
    <t xml:space="preserve">酒店服务 </t>
    <phoneticPr fontId="8" type="noConversion"/>
  </si>
  <si>
    <t>天网杯预算单</t>
    <phoneticPr fontId="8" type="noConversion"/>
  </si>
  <si>
    <t>张瑾秋</t>
    <phoneticPr fontId="8" type="noConversion"/>
  </si>
  <si>
    <t>高铁票</t>
    <phoneticPr fontId="8" type="noConversion"/>
  </si>
  <si>
    <t>8小时100公里</t>
    <phoneticPr fontId="8" type="noConversion"/>
  </si>
  <si>
    <t>酒店-会场</t>
    <phoneticPr fontId="8" type="noConversion"/>
  </si>
  <si>
    <t>51座大巴车</t>
    <phoneticPr fontId="8" type="noConversion"/>
  </si>
  <si>
    <t>趟</t>
    <phoneticPr fontId="8" type="noConversion"/>
  </si>
  <si>
    <t>项</t>
    <phoneticPr fontId="8" type="noConversion"/>
  </si>
  <si>
    <t>辆</t>
    <phoneticPr fontId="8" type="noConversion"/>
  </si>
  <si>
    <t>30座中巴</t>
    <phoneticPr fontId="8" type="noConversion"/>
  </si>
  <si>
    <t>2天早晚各一趟</t>
    <phoneticPr fontId="8" type="noConversion"/>
  </si>
  <si>
    <t>超时超公里预留</t>
    <phoneticPr fontId="8" type="noConversion"/>
  </si>
  <si>
    <t>比赛期间，午餐</t>
    <phoneticPr fontId="8" type="noConversion"/>
  </si>
  <si>
    <t>预留</t>
    <phoneticPr fontId="8" type="noConversion"/>
  </si>
  <si>
    <t>张</t>
    <phoneticPr fontId="8" type="noConversion"/>
  </si>
  <si>
    <t>物料采买预留</t>
    <phoneticPr fontId="8" type="noConversion"/>
  </si>
  <si>
    <t>酒店签到/异地接站/接机工作人员</t>
    <phoneticPr fontId="8" type="noConversion"/>
  </si>
  <si>
    <t>间</t>
    <phoneticPr fontId="8" type="noConversion"/>
  </si>
  <si>
    <t>晚</t>
    <phoneticPr fontId="8" type="noConversion"/>
  </si>
  <si>
    <t>当地住宿</t>
    <phoneticPr fontId="8" type="noConversion"/>
  </si>
  <si>
    <t>异地高铁票预留</t>
    <phoneticPr fontId="8" type="noConversion"/>
  </si>
  <si>
    <t>以实际出票为准</t>
    <phoneticPr fontId="8" type="noConversion"/>
  </si>
  <si>
    <t>天津滨海皇冠假日酒店</t>
    <phoneticPr fontId="8" type="noConversion"/>
  </si>
  <si>
    <t>天津维也纳酒店</t>
    <phoneticPr fontId="8" type="noConversion"/>
  </si>
  <si>
    <t>三人间</t>
    <phoneticPr fontId="8" type="noConversion"/>
  </si>
  <si>
    <t>大床</t>
    <phoneticPr fontId="8" type="noConversion"/>
  </si>
  <si>
    <t>标间</t>
    <phoneticPr fontId="8" type="noConversion"/>
  </si>
  <si>
    <t>天津洲际酒店</t>
    <phoneticPr fontId="8" type="noConversion"/>
  </si>
  <si>
    <t>背景板</t>
    <phoneticPr fontId="8" type="noConversion"/>
  </si>
  <si>
    <t>平米</t>
    <phoneticPr fontId="8" type="noConversion"/>
  </si>
  <si>
    <t>社会餐厅/报销餐费预留</t>
    <phoneticPr fontId="8" type="noConversion"/>
  </si>
  <si>
    <t>于家堡洲际酒店</t>
    <phoneticPr fontId="8" type="noConversion"/>
  </si>
  <si>
    <t>行政大床</t>
    <phoneticPr fontId="8" type="noConversion"/>
  </si>
  <si>
    <t>房间挂帐预留</t>
    <phoneticPr fontId="8" type="noConversion"/>
  </si>
  <si>
    <t>2024.8.26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</si>
</sst>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;[Red]\-#,##0.00\ "/>
    <numFmt numFmtId="177" formatCode="\¥#,##0.00_);[Red]\(\¥#,##0.00\)"/>
    <numFmt numFmtId="178" formatCode="\¥#,##0_);[Red]\(\¥#,##0\)"/>
    <numFmt numFmtId="179" formatCode="#,##0.000_);[Red]\(#,##0.000\)"/>
    <numFmt numFmtId="180" formatCode="0.00_);[Red]\(0.00\)"/>
  </numFmts>
  <fonts count="10">
    <font>
      <sz val="11"/>
      <color theme="1"/>
      <name val="DengXian"/>
      <charset val="134"/>
      <scheme val="minor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DengXian"/>
      <family val="4"/>
      <charset val="134"/>
      <scheme val="minor"/>
    </font>
    <font>
      <u/>
      <sz val="1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5351115451523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Protection="0"/>
  </cellStyleXfs>
  <cellXfs count="6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77" fontId="2" fillId="0" borderId="0" xfId="0" applyNumberFormat="1" applyFont="1" applyAlignment="1">
      <alignment horizontal="center" vertical="center" wrapText="1"/>
    </xf>
    <xf numFmtId="179" fontId="1" fillId="2" borderId="0" xfId="0" applyNumberFormat="1" applyFont="1" applyFill="1" applyAlignment="1">
      <alignment horizontal="center"/>
    </xf>
    <xf numFmtId="176" fontId="1" fillId="2" borderId="0" xfId="0" applyNumberFormat="1" applyFont="1" applyFill="1" applyAlignment="1">
      <alignment horizontal="center"/>
    </xf>
    <xf numFmtId="0" fontId="2" fillId="0" borderId="25" xfId="0" applyFont="1" applyBorder="1" applyAlignment="1">
      <alignment horizontal="center" vertical="center"/>
    </xf>
    <xf numFmtId="180" fontId="1" fillId="2" borderId="0" xfId="2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1" fontId="1" fillId="2" borderId="2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8" fontId="2" fillId="3" borderId="2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8" fontId="1" fillId="0" borderId="11" xfId="0" applyNumberFormat="1" applyFont="1" applyBorder="1" applyAlignment="1">
      <alignment horizontal="center" vertical="center" wrapText="1"/>
    </xf>
    <xf numFmtId="177" fontId="1" fillId="0" borderId="11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78" fontId="1" fillId="0" borderId="1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38" fontId="1" fillId="0" borderId="13" xfId="0" applyNumberFormat="1" applyFont="1" applyBorder="1" applyAlignment="1">
      <alignment horizontal="center" vertical="center" wrapText="1"/>
    </xf>
    <xf numFmtId="178" fontId="1" fillId="0" borderId="13" xfId="0" applyNumberFormat="1" applyFont="1" applyBorder="1" applyAlignment="1">
      <alignment horizontal="center" vertical="center" wrapText="1"/>
    </xf>
    <xf numFmtId="177" fontId="1" fillId="0" borderId="13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77" fontId="1" fillId="0" borderId="20" xfId="0" applyNumberFormat="1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177" fontId="2" fillId="0" borderId="20" xfId="0" applyNumberFormat="1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9" fontId="1" fillId="0" borderId="22" xfId="0" applyNumberFormat="1" applyFont="1" applyBorder="1" applyAlignment="1">
      <alignment horizontal="center" vertical="center"/>
    </xf>
    <xf numFmtId="9" fontId="1" fillId="0" borderId="23" xfId="0" applyNumberFormat="1" applyFont="1" applyBorder="1" applyAlignment="1">
      <alignment horizontal="center" vertical="center"/>
    </xf>
    <xf numFmtId="9" fontId="1" fillId="0" borderId="24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6">
    <cellStyle name="_ET_STYLE_NoName_00_" xfId="3" xr:uid="{00000000-0005-0000-0000-000011000000}"/>
    <cellStyle name="百分比" xfId="2" builtinId="5"/>
    <cellStyle name="常规" xfId="0" builtinId="0"/>
    <cellStyle name="常规 10 2" xfId="4" xr:uid="{00000000-0005-0000-0000-000031000000}"/>
    <cellStyle name="常规 3" xfId="5" xr:uid="{00000000-0005-0000-0000-000033000000}"/>
    <cellStyle name="超链接" xfId="1" builtinId="8"/>
  </cellStyles>
  <dxfs count="0"/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3"/>
  <sheetViews>
    <sheetView showGridLines="0" tabSelected="1" zoomScaleNormal="100" workbookViewId="0">
      <selection activeCell="D3" sqref="D3"/>
    </sheetView>
  </sheetViews>
  <sheetFormatPr baseColWidth="10" defaultColWidth="17.33203125" defaultRowHeight="44" customHeight="1"/>
  <cols>
    <col min="1" max="1" width="17.1640625" style="5" customWidth="1"/>
    <col min="2" max="2" width="30.5" style="5" customWidth="1"/>
    <col min="3" max="3" width="35" style="6" customWidth="1"/>
    <col min="4" max="4" width="26" style="5" customWidth="1"/>
    <col min="5" max="5" width="15.6640625" style="5" customWidth="1"/>
    <col min="6" max="6" width="6.83203125" style="7" customWidth="1"/>
    <col min="7" max="7" width="5.6640625" style="5" customWidth="1"/>
    <col min="8" max="8" width="12.83203125" style="5" customWidth="1"/>
    <col min="9" max="9" width="14.6640625" style="5" customWidth="1"/>
    <col min="10" max="10" width="47.33203125" style="5" customWidth="1"/>
    <col min="11" max="16384" width="17.33203125" style="5"/>
  </cols>
  <sheetData>
    <row r="1" spans="1:10" s="1" customFormat="1" ht="44" customHeight="1">
      <c r="A1" s="47" t="s">
        <v>60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1" customFormat="1" ht="44" customHeight="1">
      <c r="A2" s="13" t="s">
        <v>0</v>
      </c>
      <c r="B2" s="14" t="s">
        <v>1</v>
      </c>
      <c r="C2" s="15" t="s">
        <v>2</v>
      </c>
      <c r="D2" s="16" t="s">
        <v>94</v>
      </c>
      <c r="E2" s="15" t="s">
        <v>3</v>
      </c>
      <c r="F2" s="48" t="s">
        <v>61</v>
      </c>
      <c r="G2" s="49"/>
      <c r="H2" s="49"/>
      <c r="I2" s="49"/>
      <c r="J2" s="50"/>
    </row>
    <row r="3" spans="1:10" s="1" customFormat="1" ht="44" customHeight="1">
      <c r="A3" s="17" t="s">
        <v>4</v>
      </c>
      <c r="B3" s="18"/>
      <c r="C3" s="19" t="s">
        <v>5</v>
      </c>
      <c r="D3" s="20"/>
      <c r="E3" s="19" t="s">
        <v>6</v>
      </c>
      <c r="F3" s="51"/>
      <c r="G3" s="52"/>
      <c r="H3" s="52"/>
      <c r="I3" s="52"/>
      <c r="J3" s="53"/>
    </row>
    <row r="4" spans="1:10" s="1" customFormat="1" ht="44" customHeight="1">
      <c r="A4" s="54"/>
      <c r="B4" s="54"/>
      <c r="C4" s="54"/>
      <c r="D4" s="54"/>
      <c r="E4" s="54"/>
      <c r="F4" s="54"/>
      <c r="G4" s="54"/>
      <c r="H4" s="54"/>
      <c r="I4" s="54"/>
      <c r="J4" s="54"/>
    </row>
    <row r="5" spans="1:10" s="2" customFormat="1" ht="44" customHeight="1">
      <c r="A5" s="21" t="s">
        <v>7</v>
      </c>
      <c r="B5" s="22" t="s">
        <v>8</v>
      </c>
      <c r="C5" s="22" t="s">
        <v>9</v>
      </c>
      <c r="D5" s="22" t="s">
        <v>10</v>
      </c>
      <c r="E5" s="22" t="s">
        <v>11</v>
      </c>
      <c r="F5" s="23" t="s">
        <v>12</v>
      </c>
      <c r="G5" s="22" t="s">
        <v>11</v>
      </c>
      <c r="H5" s="22" t="s">
        <v>13</v>
      </c>
      <c r="I5" s="22" t="s">
        <v>14</v>
      </c>
      <c r="J5" s="24" t="s">
        <v>15</v>
      </c>
    </row>
    <row r="6" spans="1:10" s="3" customFormat="1" ht="44" customHeight="1">
      <c r="A6" s="25" t="s">
        <v>58</v>
      </c>
      <c r="B6" s="26" t="s">
        <v>62</v>
      </c>
      <c r="C6" s="27" t="s">
        <v>57</v>
      </c>
      <c r="D6" s="27">
        <v>10</v>
      </c>
      <c r="E6" s="27" t="s">
        <v>55</v>
      </c>
      <c r="F6" s="28">
        <v>1</v>
      </c>
      <c r="G6" s="27" t="s">
        <v>56</v>
      </c>
      <c r="H6" s="29">
        <v>500</v>
      </c>
      <c r="I6" s="29">
        <f t="shared" ref="I6" si="0">D6*F6*H6</f>
        <v>5000</v>
      </c>
      <c r="J6" s="30" t="s">
        <v>81</v>
      </c>
    </row>
    <row r="7" spans="1:10" s="3" customFormat="1" ht="44" customHeight="1">
      <c r="A7" s="25"/>
      <c r="B7" s="55" t="s">
        <v>19</v>
      </c>
      <c r="C7" s="55"/>
      <c r="D7" s="55"/>
      <c r="E7" s="55"/>
      <c r="F7" s="55"/>
      <c r="G7" s="55"/>
      <c r="H7" s="55"/>
      <c r="I7" s="31">
        <f>SUM(I6:I6)</f>
        <v>5000</v>
      </c>
      <c r="J7" s="30"/>
    </row>
    <row r="8" spans="1:10" s="3" customFormat="1" ht="44" customHeight="1">
      <c r="A8" s="68"/>
      <c r="B8" s="67" t="s">
        <v>64</v>
      </c>
      <c r="C8" s="27" t="s">
        <v>21</v>
      </c>
      <c r="D8" s="28">
        <v>4</v>
      </c>
      <c r="E8" s="34" t="s">
        <v>20</v>
      </c>
      <c r="F8" s="28">
        <v>2</v>
      </c>
      <c r="G8" s="34" t="s">
        <v>22</v>
      </c>
      <c r="H8" s="29">
        <v>1200</v>
      </c>
      <c r="I8" s="29">
        <f t="shared" ref="I8:I11" si="1">D8*F8*H8</f>
        <v>9600</v>
      </c>
      <c r="J8" s="33" t="s">
        <v>63</v>
      </c>
    </row>
    <row r="9" spans="1:10" s="3" customFormat="1" ht="44" customHeight="1">
      <c r="A9" s="68"/>
      <c r="B9" s="67"/>
      <c r="C9" s="27" t="s">
        <v>69</v>
      </c>
      <c r="D9" s="28">
        <v>4</v>
      </c>
      <c r="E9" s="34" t="s">
        <v>66</v>
      </c>
      <c r="F9" s="28">
        <v>2</v>
      </c>
      <c r="G9" s="34" t="s">
        <v>68</v>
      </c>
      <c r="H9" s="29">
        <v>800</v>
      </c>
      <c r="I9" s="29">
        <f t="shared" si="1"/>
        <v>6400</v>
      </c>
      <c r="J9" s="33" t="s">
        <v>70</v>
      </c>
    </row>
    <row r="10" spans="1:10" s="3" customFormat="1" ht="44" customHeight="1">
      <c r="A10" s="68"/>
      <c r="B10" s="67"/>
      <c r="C10" s="27" t="s">
        <v>65</v>
      </c>
      <c r="D10" s="28">
        <v>4</v>
      </c>
      <c r="E10" s="34" t="s">
        <v>66</v>
      </c>
      <c r="F10" s="28">
        <v>4</v>
      </c>
      <c r="G10" s="34" t="s">
        <v>68</v>
      </c>
      <c r="H10" s="29">
        <v>1200</v>
      </c>
      <c r="I10" s="29">
        <f t="shared" si="1"/>
        <v>19200</v>
      </c>
      <c r="J10" s="33" t="s">
        <v>70</v>
      </c>
    </row>
    <row r="11" spans="1:10" s="3" customFormat="1" ht="44" customHeight="1">
      <c r="A11" s="68"/>
      <c r="B11" s="67"/>
      <c r="C11" s="27" t="s">
        <v>71</v>
      </c>
      <c r="D11" s="28">
        <v>1</v>
      </c>
      <c r="E11" s="34" t="s">
        <v>16</v>
      </c>
      <c r="F11" s="28">
        <v>1</v>
      </c>
      <c r="G11" s="34" t="s">
        <v>56</v>
      </c>
      <c r="H11" s="29">
        <v>4000</v>
      </c>
      <c r="I11" s="29">
        <f t="shared" si="1"/>
        <v>4000</v>
      </c>
      <c r="J11" s="33"/>
    </row>
    <row r="12" spans="1:10" s="3" customFormat="1" ht="44" customHeight="1">
      <c r="A12" s="68"/>
      <c r="B12" s="55" t="s">
        <v>24</v>
      </c>
      <c r="C12" s="55"/>
      <c r="D12" s="55"/>
      <c r="E12" s="55"/>
      <c r="F12" s="55"/>
      <c r="G12" s="55"/>
      <c r="H12" s="55"/>
      <c r="I12" s="31">
        <f>SUM(I8:I11)</f>
        <v>39200</v>
      </c>
      <c r="J12" s="33"/>
    </row>
    <row r="13" spans="1:10" s="3" customFormat="1" ht="44" customHeight="1">
      <c r="A13" s="61" t="s">
        <v>59</v>
      </c>
      <c r="B13" s="58" t="s">
        <v>91</v>
      </c>
      <c r="C13" s="27" t="s">
        <v>92</v>
      </c>
      <c r="D13" s="27">
        <v>5</v>
      </c>
      <c r="E13" s="27" t="s">
        <v>77</v>
      </c>
      <c r="F13" s="27">
        <v>2</v>
      </c>
      <c r="G13" s="34" t="s">
        <v>25</v>
      </c>
      <c r="H13" s="27">
        <v>1400</v>
      </c>
      <c r="I13" s="29">
        <f>D13*F13*H13</f>
        <v>14000</v>
      </c>
      <c r="J13" s="33"/>
    </row>
    <row r="14" spans="1:10" s="3" customFormat="1" ht="44" customHeight="1">
      <c r="A14" s="62"/>
      <c r="B14" s="60"/>
      <c r="C14" s="27" t="s">
        <v>93</v>
      </c>
      <c r="D14" s="27">
        <v>1</v>
      </c>
      <c r="E14" s="27" t="s">
        <v>67</v>
      </c>
      <c r="F14" s="27">
        <v>1</v>
      </c>
      <c r="G14" s="27" t="s">
        <v>56</v>
      </c>
      <c r="H14" s="27">
        <v>1000</v>
      </c>
      <c r="I14" s="29">
        <f>D14*F14*H14</f>
        <v>1000</v>
      </c>
      <c r="J14" s="33"/>
    </row>
    <row r="15" spans="1:10" s="3" customFormat="1" ht="44" customHeight="1">
      <c r="A15" s="62"/>
      <c r="B15" s="58" t="s">
        <v>83</v>
      </c>
      <c r="C15" s="27" t="s">
        <v>85</v>
      </c>
      <c r="D15" s="28">
        <v>30</v>
      </c>
      <c r="E15" s="34" t="s">
        <v>23</v>
      </c>
      <c r="F15" s="28">
        <v>2</v>
      </c>
      <c r="G15" s="34" t="s">
        <v>25</v>
      </c>
      <c r="H15" s="29">
        <v>240</v>
      </c>
      <c r="I15" s="29">
        <f t="shared" ref="I15:I17" si="2">D15*F15*H15</f>
        <v>14400</v>
      </c>
      <c r="J15" s="33"/>
    </row>
    <row r="16" spans="1:10" s="3" customFormat="1" ht="44" customHeight="1">
      <c r="A16" s="62"/>
      <c r="B16" s="59"/>
      <c r="C16" s="27" t="s">
        <v>86</v>
      </c>
      <c r="D16" s="28">
        <v>60</v>
      </c>
      <c r="E16" s="34" t="s">
        <v>23</v>
      </c>
      <c r="F16" s="28">
        <v>2</v>
      </c>
      <c r="G16" s="34" t="s">
        <v>25</v>
      </c>
      <c r="H16" s="29">
        <v>240</v>
      </c>
      <c r="I16" s="29">
        <f t="shared" ref="I16" si="3">D16*F16*H16</f>
        <v>28800</v>
      </c>
      <c r="J16" s="33"/>
    </row>
    <row r="17" spans="1:11" s="3" customFormat="1" ht="44" customHeight="1">
      <c r="A17" s="62"/>
      <c r="B17" s="60"/>
      <c r="C17" s="27" t="s">
        <v>84</v>
      </c>
      <c r="D17" s="28">
        <v>8</v>
      </c>
      <c r="E17" s="34" t="s">
        <v>77</v>
      </c>
      <c r="F17" s="28">
        <v>2</v>
      </c>
      <c r="G17" s="34" t="s">
        <v>25</v>
      </c>
      <c r="H17" s="29">
        <v>340</v>
      </c>
      <c r="I17" s="29">
        <f t="shared" si="2"/>
        <v>5440</v>
      </c>
      <c r="J17" s="33"/>
    </row>
    <row r="18" spans="1:11" s="3" customFormat="1" ht="44" customHeight="1">
      <c r="A18" s="62"/>
      <c r="B18" s="58" t="s">
        <v>82</v>
      </c>
      <c r="C18" s="27" t="s">
        <v>85</v>
      </c>
      <c r="D18" s="28">
        <v>29</v>
      </c>
      <c r="E18" s="34" t="s">
        <v>23</v>
      </c>
      <c r="F18" s="28">
        <v>2</v>
      </c>
      <c r="G18" s="34" t="s">
        <v>25</v>
      </c>
      <c r="H18" s="29">
        <v>600</v>
      </c>
      <c r="I18" s="29">
        <f>D18*F18*H18</f>
        <v>34800</v>
      </c>
      <c r="J18" s="33"/>
      <c r="K18" s="36"/>
    </row>
    <row r="19" spans="1:11" s="3" customFormat="1" ht="44" customHeight="1">
      <c r="A19" s="62"/>
      <c r="B19" s="59"/>
      <c r="C19" s="27" t="s">
        <v>86</v>
      </c>
      <c r="D19" s="28">
        <v>2</v>
      </c>
      <c r="E19" s="34" t="s">
        <v>23</v>
      </c>
      <c r="F19" s="28">
        <v>2</v>
      </c>
      <c r="G19" s="34" t="s">
        <v>25</v>
      </c>
      <c r="H19" s="29">
        <v>600</v>
      </c>
      <c r="I19" s="29">
        <f t="shared" ref="I19" si="4">D19*F19*H19</f>
        <v>2400</v>
      </c>
      <c r="J19" s="33"/>
      <c r="K19" s="36"/>
    </row>
    <row r="20" spans="1:11" s="3" customFormat="1" ht="44" customHeight="1">
      <c r="A20" s="63"/>
      <c r="B20" s="55" t="s">
        <v>26</v>
      </c>
      <c r="C20" s="55"/>
      <c r="D20" s="55"/>
      <c r="E20" s="55"/>
      <c r="F20" s="55"/>
      <c r="G20" s="55"/>
      <c r="H20" s="55"/>
      <c r="I20" s="31">
        <f>SUM(I13:I19)</f>
        <v>100840</v>
      </c>
      <c r="J20" s="33"/>
      <c r="K20" s="8"/>
    </row>
    <row r="21" spans="1:11" s="3" customFormat="1" ht="44" customHeight="1">
      <c r="A21" s="62" t="s">
        <v>27</v>
      </c>
      <c r="B21" s="26" t="s">
        <v>87</v>
      </c>
      <c r="C21" s="26" t="s">
        <v>72</v>
      </c>
      <c r="D21" s="38">
        <v>290</v>
      </c>
      <c r="E21" s="39" t="s">
        <v>18</v>
      </c>
      <c r="F21" s="38">
        <v>1</v>
      </c>
      <c r="G21" s="39" t="s">
        <v>28</v>
      </c>
      <c r="H21" s="40">
        <v>50</v>
      </c>
      <c r="I21" s="40">
        <f>(D21*F21*H21)</f>
        <v>14500</v>
      </c>
      <c r="J21" s="41" t="s">
        <v>29</v>
      </c>
      <c r="K21" s="8"/>
    </row>
    <row r="22" spans="1:11" s="3" customFormat="1" ht="44" customHeight="1">
      <c r="A22" s="62"/>
      <c r="B22" s="27" t="s">
        <v>90</v>
      </c>
      <c r="C22" s="27" t="s">
        <v>73</v>
      </c>
      <c r="D22" s="27">
        <v>1</v>
      </c>
      <c r="E22" s="34" t="s">
        <v>16</v>
      </c>
      <c r="F22" s="28">
        <v>1</v>
      </c>
      <c r="G22" s="34" t="s">
        <v>28</v>
      </c>
      <c r="H22" s="29">
        <v>3000</v>
      </c>
      <c r="I22" s="29">
        <f t="shared" ref="I22" si="5">(D22*F22*H22)</f>
        <v>3000</v>
      </c>
      <c r="J22" s="33"/>
      <c r="K22" s="8"/>
    </row>
    <row r="23" spans="1:11" s="3" customFormat="1" ht="44" customHeight="1">
      <c r="A23" s="62"/>
      <c r="B23" s="55" t="s">
        <v>30</v>
      </c>
      <c r="C23" s="55"/>
      <c r="D23" s="55"/>
      <c r="E23" s="55"/>
      <c r="F23" s="55"/>
      <c r="G23" s="55"/>
      <c r="H23" s="55"/>
      <c r="I23" s="31">
        <f>SUM(I21:I22)</f>
        <v>17500</v>
      </c>
      <c r="J23" s="33"/>
      <c r="K23" s="8"/>
    </row>
    <row r="24" spans="1:11" s="3" customFormat="1" ht="44" customHeight="1">
      <c r="A24" s="61" t="s">
        <v>31</v>
      </c>
      <c r="B24" s="58" t="s">
        <v>32</v>
      </c>
      <c r="C24" s="26" t="s">
        <v>33</v>
      </c>
      <c r="D24" s="38">
        <v>15</v>
      </c>
      <c r="E24" s="39" t="s">
        <v>74</v>
      </c>
      <c r="F24" s="38">
        <v>1</v>
      </c>
      <c r="G24" s="39" t="s">
        <v>67</v>
      </c>
      <c r="H24" s="40">
        <v>15</v>
      </c>
      <c r="I24" s="29">
        <f t="shared" ref="I24:I29" si="6">(D24*F24*H24)</f>
        <v>225</v>
      </c>
      <c r="J24" s="33"/>
      <c r="K24" s="8"/>
    </row>
    <row r="25" spans="1:11" s="3" customFormat="1" ht="44" customHeight="1">
      <c r="A25" s="62"/>
      <c r="B25" s="59"/>
      <c r="C25" s="27" t="s">
        <v>35</v>
      </c>
      <c r="D25" s="28">
        <v>15</v>
      </c>
      <c r="E25" s="34" t="s">
        <v>34</v>
      </c>
      <c r="F25" s="28">
        <v>1</v>
      </c>
      <c r="G25" s="39" t="s">
        <v>67</v>
      </c>
      <c r="H25" s="29">
        <v>15</v>
      </c>
      <c r="I25" s="29">
        <f t="shared" si="6"/>
        <v>225</v>
      </c>
      <c r="J25" s="33"/>
      <c r="K25" s="8"/>
    </row>
    <row r="26" spans="1:11" s="3" customFormat="1" ht="44" customHeight="1">
      <c r="A26" s="62"/>
      <c r="B26" s="59"/>
      <c r="C26" s="26" t="s">
        <v>36</v>
      </c>
      <c r="D26" s="38">
        <v>2</v>
      </c>
      <c r="E26" s="39" t="s">
        <v>37</v>
      </c>
      <c r="F26" s="38">
        <v>2</v>
      </c>
      <c r="G26" s="39" t="s">
        <v>38</v>
      </c>
      <c r="H26" s="40">
        <v>120</v>
      </c>
      <c r="I26" s="29">
        <f t="shared" si="6"/>
        <v>480</v>
      </c>
      <c r="J26" s="33"/>
      <c r="K26" s="8"/>
    </row>
    <row r="27" spans="1:11" s="3" customFormat="1" ht="44" customHeight="1">
      <c r="A27" s="62"/>
      <c r="B27" s="59"/>
      <c r="C27" s="27" t="s">
        <v>39</v>
      </c>
      <c r="D27" s="28">
        <v>5</v>
      </c>
      <c r="E27" s="34" t="s">
        <v>38</v>
      </c>
      <c r="F27" s="28">
        <v>1</v>
      </c>
      <c r="G27" s="34" t="s">
        <v>17</v>
      </c>
      <c r="H27" s="29">
        <v>40</v>
      </c>
      <c r="I27" s="29">
        <f t="shared" si="6"/>
        <v>200</v>
      </c>
      <c r="J27" s="33"/>
      <c r="K27" s="8"/>
    </row>
    <row r="28" spans="1:11" s="3" customFormat="1" ht="44" customHeight="1">
      <c r="A28" s="62"/>
      <c r="B28" s="59"/>
      <c r="C28" s="27" t="s">
        <v>40</v>
      </c>
      <c r="D28" s="28">
        <v>200</v>
      </c>
      <c r="E28" s="34" t="s">
        <v>34</v>
      </c>
      <c r="F28" s="28">
        <v>0</v>
      </c>
      <c r="G28" s="34" t="s">
        <v>17</v>
      </c>
      <c r="H28" s="29">
        <v>1</v>
      </c>
      <c r="I28" s="29">
        <f t="shared" si="6"/>
        <v>0</v>
      </c>
      <c r="J28" s="33"/>
    </row>
    <row r="29" spans="1:11" s="3" customFormat="1" ht="44" customHeight="1">
      <c r="A29" s="62"/>
      <c r="B29" s="60"/>
      <c r="C29" s="27" t="s">
        <v>88</v>
      </c>
      <c r="D29" s="28">
        <v>12</v>
      </c>
      <c r="E29" s="34" t="s">
        <v>89</v>
      </c>
      <c r="F29" s="28">
        <v>1</v>
      </c>
      <c r="G29" s="34" t="s">
        <v>67</v>
      </c>
      <c r="H29" s="29">
        <v>135</v>
      </c>
      <c r="I29" s="29">
        <f t="shared" si="6"/>
        <v>1620</v>
      </c>
      <c r="J29" s="33"/>
    </row>
    <row r="30" spans="1:11" s="3" customFormat="1" ht="44" customHeight="1">
      <c r="A30" s="63"/>
      <c r="B30" s="55" t="s">
        <v>41</v>
      </c>
      <c r="C30" s="55"/>
      <c r="D30" s="55"/>
      <c r="E30" s="55"/>
      <c r="F30" s="55"/>
      <c r="G30" s="55"/>
      <c r="H30" s="55"/>
      <c r="I30" s="31">
        <f>SUM(I24:I29)</f>
        <v>2750</v>
      </c>
      <c r="J30" s="33"/>
    </row>
    <row r="31" spans="1:11" s="3" customFormat="1" ht="44" customHeight="1">
      <c r="A31" s="62" t="s">
        <v>42</v>
      </c>
      <c r="B31" s="37" t="s">
        <v>43</v>
      </c>
      <c r="C31" s="26" t="s">
        <v>80</v>
      </c>
      <c r="D31" s="38">
        <v>1</v>
      </c>
      <c r="E31" s="39" t="s">
        <v>18</v>
      </c>
      <c r="F31" s="38">
        <v>1</v>
      </c>
      <c r="G31" s="39" t="s">
        <v>67</v>
      </c>
      <c r="H31" s="40">
        <v>200</v>
      </c>
      <c r="I31" s="40">
        <f t="shared" ref="I31:I35" si="7">D31*F31*H31</f>
        <v>200</v>
      </c>
      <c r="J31" s="41" t="s">
        <v>81</v>
      </c>
    </row>
    <row r="32" spans="1:11" s="3" customFormat="1" ht="44" customHeight="1">
      <c r="A32" s="62"/>
      <c r="B32" s="35" t="s">
        <v>44</v>
      </c>
      <c r="C32" s="27" t="s">
        <v>76</v>
      </c>
      <c r="D32" s="28">
        <v>10</v>
      </c>
      <c r="E32" s="34" t="s">
        <v>45</v>
      </c>
      <c r="F32" s="28">
        <v>1</v>
      </c>
      <c r="G32" s="34" t="s">
        <v>16</v>
      </c>
      <c r="H32" s="29">
        <v>500</v>
      </c>
      <c r="I32" s="29">
        <f t="shared" si="7"/>
        <v>5000</v>
      </c>
      <c r="J32" s="33"/>
    </row>
    <row r="33" spans="1:10" s="3" customFormat="1" ht="44" customHeight="1">
      <c r="A33" s="62"/>
      <c r="B33" s="35" t="s">
        <v>79</v>
      </c>
      <c r="C33" s="27" t="s">
        <v>46</v>
      </c>
      <c r="D33" s="28">
        <v>2</v>
      </c>
      <c r="E33" s="34" t="s">
        <v>77</v>
      </c>
      <c r="F33" s="28">
        <v>2</v>
      </c>
      <c r="G33" s="34" t="s">
        <v>78</v>
      </c>
      <c r="H33" s="29">
        <v>240</v>
      </c>
      <c r="I33" s="29">
        <f t="shared" si="7"/>
        <v>960</v>
      </c>
      <c r="J33" s="33"/>
    </row>
    <row r="34" spans="1:10" s="3" customFormat="1" ht="44" customHeight="1">
      <c r="A34" s="62"/>
      <c r="B34" s="35" t="s">
        <v>47</v>
      </c>
      <c r="C34" s="27" t="s">
        <v>48</v>
      </c>
      <c r="D34" s="28">
        <v>1</v>
      </c>
      <c r="E34" s="34" t="s">
        <v>55</v>
      </c>
      <c r="F34" s="28">
        <v>3</v>
      </c>
      <c r="G34" s="34" t="s">
        <v>22</v>
      </c>
      <c r="H34" s="29">
        <v>130</v>
      </c>
      <c r="I34" s="29">
        <f t="shared" si="7"/>
        <v>390</v>
      </c>
      <c r="J34" s="33"/>
    </row>
    <row r="35" spans="1:10" s="3" customFormat="1" ht="44" customHeight="1">
      <c r="A35" s="62"/>
      <c r="B35" s="35" t="s">
        <v>75</v>
      </c>
      <c r="C35" s="35" t="s">
        <v>75</v>
      </c>
      <c r="D35" s="28">
        <v>1</v>
      </c>
      <c r="E35" s="34" t="s">
        <v>16</v>
      </c>
      <c r="F35" s="28">
        <v>1</v>
      </c>
      <c r="G35" s="34" t="s">
        <v>17</v>
      </c>
      <c r="H35" s="29">
        <v>500</v>
      </c>
      <c r="I35" s="29">
        <f t="shared" si="7"/>
        <v>500</v>
      </c>
      <c r="J35" s="33"/>
    </row>
    <row r="36" spans="1:10" s="3" customFormat="1" ht="44" customHeight="1">
      <c r="A36" s="63"/>
      <c r="B36" s="55" t="s">
        <v>49</v>
      </c>
      <c r="C36" s="55"/>
      <c r="D36" s="55"/>
      <c r="E36" s="55"/>
      <c r="F36" s="55"/>
      <c r="G36" s="55"/>
      <c r="H36" s="55"/>
      <c r="I36" s="31">
        <f>SUM(I31:I35)</f>
        <v>7050</v>
      </c>
      <c r="J36" s="33"/>
    </row>
    <row r="37" spans="1:10" s="4" customFormat="1" ht="44" customHeight="1">
      <c r="A37" s="42" t="s">
        <v>50</v>
      </c>
      <c r="B37" s="64" t="s">
        <v>51</v>
      </c>
      <c r="C37" s="65"/>
      <c r="D37" s="65"/>
      <c r="E37" s="65"/>
      <c r="F37" s="65"/>
      <c r="G37" s="65"/>
      <c r="H37" s="66"/>
      <c r="I37" s="31">
        <f>I7+I12+I20+I23+I30+I36</f>
        <v>172340</v>
      </c>
      <c r="J37" s="43"/>
    </row>
    <row r="38" spans="1:10" s="4" customFormat="1" ht="44" customHeight="1">
      <c r="A38" s="44" t="s">
        <v>52</v>
      </c>
      <c r="B38" s="64">
        <v>0.1</v>
      </c>
      <c r="C38" s="65"/>
      <c r="D38" s="65"/>
      <c r="E38" s="65"/>
      <c r="F38" s="65"/>
      <c r="G38" s="65"/>
      <c r="H38" s="66"/>
      <c r="I38" s="31">
        <f>(I37-I20)*B38</f>
        <v>7150</v>
      </c>
      <c r="J38" s="45"/>
    </row>
    <row r="39" spans="1:10" s="4" customFormat="1" ht="44" customHeight="1">
      <c r="A39" s="32" t="s">
        <v>53</v>
      </c>
      <c r="B39" s="64">
        <v>0.06</v>
      </c>
      <c r="C39" s="65"/>
      <c r="D39" s="65"/>
      <c r="E39" s="65"/>
      <c r="F39" s="65"/>
      <c r="G39" s="65"/>
      <c r="H39" s="66"/>
      <c r="I39" s="31">
        <f>(I37+I38)*B39</f>
        <v>10769.4</v>
      </c>
      <c r="J39" s="45"/>
    </row>
    <row r="40" spans="1:10" s="4" customFormat="1" ht="44" customHeight="1">
      <c r="A40" s="56" t="s">
        <v>54</v>
      </c>
      <c r="B40" s="57"/>
      <c r="C40" s="57"/>
      <c r="D40" s="57"/>
      <c r="E40" s="57"/>
      <c r="F40" s="57"/>
      <c r="G40" s="57"/>
      <c r="H40" s="57"/>
      <c r="I40" s="46">
        <f>I37+I38+I39</f>
        <v>190259.4</v>
      </c>
      <c r="J40" s="11"/>
    </row>
    <row r="41" spans="1:10" ht="44" customHeight="1">
      <c r="C41" s="5"/>
      <c r="I41" s="12"/>
    </row>
    <row r="42" spans="1:10" ht="44" customHeight="1">
      <c r="C42" s="5"/>
      <c r="G42" s="9"/>
    </row>
    <row r="43" spans="1:10" ht="44" customHeight="1">
      <c r="C43" s="5"/>
      <c r="G43" s="10"/>
    </row>
    <row r="44" spans="1:10" ht="44" customHeight="1">
      <c r="C44" s="5"/>
    </row>
    <row r="45" spans="1:10" ht="44" customHeight="1">
      <c r="C45" s="5"/>
    </row>
    <row r="46" spans="1:10" ht="44" customHeight="1">
      <c r="C46" s="5"/>
    </row>
    <row r="47" spans="1:10" ht="44" customHeight="1">
      <c r="C47" s="5"/>
    </row>
    <row r="48" spans="1:10" ht="44" customHeight="1">
      <c r="C48" s="5"/>
    </row>
    <row r="49" spans="3:3" ht="44" customHeight="1">
      <c r="C49" s="5"/>
    </row>
    <row r="50" spans="3:3" ht="44" customHeight="1">
      <c r="C50" s="5"/>
    </row>
    <row r="51" spans="3:3" ht="44" customHeight="1">
      <c r="C51" s="5"/>
    </row>
    <row r="52" spans="3:3" ht="44" customHeight="1">
      <c r="C52" s="5"/>
    </row>
    <row r="53" spans="3:3" ht="44" customHeight="1">
      <c r="C53" s="5"/>
    </row>
    <row r="54" spans="3:3" ht="44" customHeight="1">
      <c r="C54" s="5"/>
    </row>
    <row r="55" spans="3:3" ht="44" customHeight="1">
      <c r="C55" s="5"/>
    </row>
    <row r="56" spans="3:3" ht="44" customHeight="1">
      <c r="C56" s="5"/>
    </row>
    <row r="57" spans="3:3" ht="44" customHeight="1">
      <c r="C57" s="5"/>
    </row>
    <row r="58" spans="3:3" ht="44" customHeight="1">
      <c r="C58" s="5"/>
    </row>
    <row r="59" spans="3:3" ht="44" customHeight="1">
      <c r="C59" s="5"/>
    </row>
    <row r="60" spans="3:3" ht="44" customHeight="1">
      <c r="C60" s="5"/>
    </row>
    <row r="61" spans="3:3" ht="44" customHeight="1">
      <c r="C61" s="5"/>
    </row>
    <row r="62" spans="3:3" ht="44" customHeight="1">
      <c r="C62" s="5"/>
    </row>
    <row r="63" spans="3:3" ht="44" customHeight="1">
      <c r="C63" s="5"/>
    </row>
    <row r="64" spans="3:3" ht="44" customHeight="1">
      <c r="C64" s="5"/>
    </row>
    <row r="65" spans="3:3" ht="44" customHeight="1">
      <c r="C65" s="5"/>
    </row>
    <row r="66" spans="3:3" ht="44" customHeight="1">
      <c r="C66" s="5"/>
    </row>
    <row r="67" spans="3:3" ht="44" customHeight="1">
      <c r="C67" s="5"/>
    </row>
    <row r="68" spans="3:3" ht="44" customHeight="1">
      <c r="C68" s="5"/>
    </row>
    <row r="69" spans="3:3" ht="44" customHeight="1">
      <c r="C69" s="5"/>
    </row>
    <row r="70" spans="3:3" ht="44" customHeight="1">
      <c r="C70" s="5"/>
    </row>
    <row r="71" spans="3:3" ht="44" customHeight="1">
      <c r="C71" s="5"/>
    </row>
    <row r="72" spans="3:3" ht="44" customHeight="1">
      <c r="C72" s="5"/>
    </row>
    <row r="73" spans="3:3" ht="44" customHeight="1">
      <c r="C73" s="5"/>
    </row>
    <row r="74" spans="3:3" ht="44" customHeight="1">
      <c r="C74" s="5"/>
    </row>
    <row r="75" spans="3:3" ht="44" customHeight="1">
      <c r="C75" s="5"/>
    </row>
    <row r="76" spans="3:3" ht="44" customHeight="1">
      <c r="C76" s="5"/>
    </row>
    <row r="77" spans="3:3" ht="44" customHeight="1">
      <c r="C77" s="5"/>
    </row>
    <row r="78" spans="3:3" ht="44" customHeight="1">
      <c r="C78" s="5"/>
    </row>
    <row r="79" spans="3:3" ht="44" customHeight="1">
      <c r="C79" s="5"/>
    </row>
    <row r="80" spans="3:3" ht="44" customHeight="1">
      <c r="C80" s="5"/>
    </row>
    <row r="81" spans="3:3" ht="44" customHeight="1">
      <c r="C81" s="5"/>
    </row>
    <row r="82" spans="3:3" ht="44" customHeight="1">
      <c r="C82" s="5"/>
    </row>
    <row r="83" spans="3:3" ht="44" customHeight="1">
      <c r="C83" s="5"/>
    </row>
    <row r="84" spans="3:3" ht="44" customHeight="1">
      <c r="C84" s="5"/>
    </row>
    <row r="85" spans="3:3" ht="44" customHeight="1">
      <c r="C85" s="5"/>
    </row>
    <row r="86" spans="3:3" ht="44" customHeight="1">
      <c r="C86" s="5"/>
    </row>
    <row r="87" spans="3:3" ht="44" customHeight="1">
      <c r="C87" s="5"/>
    </row>
    <row r="88" spans="3:3" ht="44" customHeight="1">
      <c r="C88" s="5"/>
    </row>
    <row r="89" spans="3:3" ht="44" customHeight="1">
      <c r="C89" s="5"/>
    </row>
    <row r="90" spans="3:3" ht="44" customHeight="1">
      <c r="C90" s="5"/>
    </row>
    <row r="91" spans="3:3" ht="44" customHeight="1">
      <c r="C91" s="5"/>
    </row>
    <row r="92" spans="3:3" ht="44" customHeight="1">
      <c r="C92" s="5"/>
    </row>
    <row r="93" spans="3:3" ht="44" customHeight="1">
      <c r="C93" s="5"/>
    </row>
    <row r="94" spans="3:3" ht="44" customHeight="1">
      <c r="C94" s="5"/>
    </row>
    <row r="95" spans="3:3" ht="44" customHeight="1">
      <c r="C95" s="5"/>
    </row>
    <row r="96" spans="3:3" ht="44" customHeight="1">
      <c r="C96" s="5"/>
    </row>
    <row r="97" spans="3:3" ht="44" customHeight="1">
      <c r="C97" s="5"/>
    </row>
    <row r="98" spans="3:3" ht="44" customHeight="1">
      <c r="C98" s="5"/>
    </row>
    <row r="99" spans="3:3" ht="44" customHeight="1">
      <c r="C99" s="5"/>
    </row>
    <row r="100" spans="3:3" ht="44" customHeight="1">
      <c r="C100" s="5"/>
    </row>
    <row r="101" spans="3:3" ht="44" customHeight="1">
      <c r="C101" s="5"/>
    </row>
    <row r="102" spans="3:3" ht="44" customHeight="1">
      <c r="C102" s="5"/>
    </row>
    <row r="103" spans="3:3" ht="44" customHeight="1">
      <c r="C103" s="5"/>
    </row>
    <row r="104" spans="3:3" ht="44" customHeight="1">
      <c r="C104" s="5"/>
    </row>
    <row r="105" spans="3:3" ht="44" customHeight="1">
      <c r="C105" s="5"/>
    </row>
    <row r="106" spans="3:3" ht="44" customHeight="1">
      <c r="C106" s="5"/>
    </row>
    <row r="107" spans="3:3" ht="44" customHeight="1">
      <c r="C107" s="5"/>
    </row>
    <row r="108" spans="3:3" ht="44" customHeight="1">
      <c r="C108" s="5"/>
    </row>
    <row r="109" spans="3:3" ht="44" customHeight="1">
      <c r="C109" s="5"/>
    </row>
    <row r="110" spans="3:3" ht="44" customHeight="1">
      <c r="C110" s="5"/>
    </row>
    <row r="111" spans="3:3" ht="44" customHeight="1">
      <c r="C111" s="5"/>
    </row>
    <row r="112" spans="3:3" ht="44" customHeight="1">
      <c r="C112" s="5"/>
    </row>
    <row r="113" spans="3:6" ht="44" customHeight="1">
      <c r="C113" s="5"/>
    </row>
    <row r="114" spans="3:6" ht="44" customHeight="1">
      <c r="C114" s="5"/>
    </row>
    <row r="115" spans="3:6" ht="44" customHeight="1">
      <c r="C115" s="5"/>
    </row>
    <row r="116" spans="3:6" ht="44" customHeight="1">
      <c r="C116" s="5"/>
    </row>
    <row r="117" spans="3:6" ht="44" customHeight="1">
      <c r="C117" s="5"/>
    </row>
    <row r="118" spans="3:6" ht="44" customHeight="1">
      <c r="C118" s="5"/>
    </row>
    <row r="119" spans="3:6" ht="44" customHeight="1">
      <c r="C119" s="5"/>
    </row>
    <row r="120" spans="3:6" ht="44" customHeight="1">
      <c r="C120" s="5"/>
    </row>
    <row r="121" spans="3:6" ht="44" customHeight="1">
      <c r="C121" s="5"/>
    </row>
    <row r="126" spans="3:6" ht="44" customHeight="1">
      <c r="C126" s="5"/>
      <c r="F126" s="5"/>
    </row>
    <row r="127" spans="3:6" ht="44" customHeight="1">
      <c r="C127" s="5"/>
      <c r="F127" s="5"/>
    </row>
    <row r="128" spans="3:6" ht="44" customHeight="1">
      <c r="C128" s="5"/>
      <c r="F128" s="5"/>
    </row>
    <row r="129" s="5" customFormat="1" ht="44" customHeight="1"/>
    <row r="130" s="5" customFormat="1" ht="44" customHeight="1"/>
    <row r="131" s="5" customFormat="1" ht="44" customHeight="1"/>
    <row r="132" s="5" customFormat="1" ht="44" customHeight="1"/>
    <row r="133" s="5" customFormat="1" ht="44" customHeight="1"/>
    <row r="134" s="5" customFormat="1" ht="44" customHeight="1"/>
    <row r="135" s="5" customFormat="1" ht="44" customHeight="1"/>
    <row r="136" s="5" customFormat="1" ht="44" customHeight="1"/>
    <row r="137" s="5" customFormat="1" ht="44" customHeight="1"/>
    <row r="138" s="5" customFormat="1" ht="44" customHeight="1"/>
    <row r="139" s="5" customFormat="1" ht="44" customHeight="1"/>
    <row r="140" s="5" customFormat="1" ht="44" customHeight="1"/>
    <row r="141" s="5" customFormat="1" ht="44" customHeight="1"/>
    <row r="142" s="5" customFormat="1" ht="44" customHeight="1"/>
    <row r="143" s="5" customFormat="1" ht="44" customHeight="1"/>
    <row r="144" s="5" customFormat="1" ht="44" customHeight="1"/>
    <row r="145" s="5" customFormat="1" ht="44" customHeight="1"/>
    <row r="146" s="5" customFormat="1" ht="44" customHeight="1"/>
    <row r="147" s="5" customFormat="1" ht="44" customHeight="1"/>
    <row r="148" s="5" customFormat="1" ht="44" customHeight="1"/>
    <row r="149" s="5" customFormat="1" ht="44" customHeight="1"/>
    <row r="150" s="5" customFormat="1" ht="44" customHeight="1"/>
    <row r="155" s="5" customFormat="1" ht="44" customHeight="1"/>
    <row r="156" s="5" customFormat="1" ht="44" customHeight="1"/>
    <row r="157" s="5" customFormat="1" ht="44" customHeight="1"/>
    <row r="158" s="5" customFormat="1" ht="44" customHeight="1"/>
    <row r="159" s="5" customFormat="1" ht="44" customHeight="1"/>
    <row r="160" s="5" customFormat="1" ht="44" customHeight="1"/>
    <row r="161" s="5" customFormat="1" ht="44" customHeight="1"/>
    <row r="162" s="5" customFormat="1" ht="44" customHeight="1"/>
    <row r="163" s="5" customFormat="1" ht="44" customHeight="1"/>
    <row r="164" s="5" customFormat="1" ht="44" customHeight="1"/>
    <row r="165" s="5" customFormat="1" ht="44" customHeight="1"/>
    <row r="166" s="5" customFormat="1" ht="44" customHeight="1"/>
    <row r="167" s="5" customFormat="1" ht="44" customHeight="1"/>
    <row r="168" s="5" customFormat="1" ht="44" customHeight="1"/>
    <row r="169" s="5" customFormat="1" ht="44" customHeight="1"/>
    <row r="170" s="5" customFormat="1" ht="44" customHeight="1"/>
    <row r="171" s="5" customFormat="1" ht="44" customHeight="1"/>
    <row r="172" s="5" customFormat="1" ht="44" customHeight="1"/>
    <row r="173" s="5" customFormat="1" ht="44" customHeight="1"/>
    <row r="174" s="5" customFormat="1" ht="44" customHeight="1"/>
    <row r="175" s="5" customFormat="1" ht="44" customHeight="1"/>
    <row r="176" s="5" customFormat="1" ht="44" customHeight="1"/>
    <row r="177" s="5" customFormat="1" ht="44" customHeight="1"/>
    <row r="178" s="5" customFormat="1" ht="44" customHeight="1"/>
    <row r="179" s="5" customFormat="1" ht="44" customHeight="1"/>
    <row r="180" s="5" customFormat="1" ht="44" customHeight="1"/>
    <row r="181" s="5" customFormat="1" ht="44" customHeight="1"/>
    <row r="182" s="5" customFormat="1" ht="44" customHeight="1"/>
    <row r="183" s="5" customFormat="1" ht="44" customHeight="1"/>
    <row r="184" s="5" customFormat="1" ht="44" customHeight="1"/>
    <row r="185" s="5" customFormat="1" ht="44" customHeight="1"/>
    <row r="186" s="5" customFormat="1" ht="44" customHeight="1"/>
    <row r="187" s="5" customFormat="1" ht="44" customHeight="1"/>
    <row r="188" s="5" customFormat="1" ht="44" customHeight="1"/>
    <row r="189" s="5" customFormat="1" ht="44" customHeight="1"/>
    <row r="190" s="5" customFormat="1" ht="44" customHeight="1"/>
    <row r="191" s="5" customFormat="1" ht="44" customHeight="1"/>
    <row r="192" s="5" customFormat="1" ht="44" customHeight="1"/>
    <row r="193" s="5" customFormat="1" ht="44" customHeight="1"/>
  </sheetData>
  <mergeCells count="24">
    <mergeCell ref="B8:B11"/>
    <mergeCell ref="B18:B19"/>
    <mergeCell ref="A8:A12"/>
    <mergeCell ref="A21:A23"/>
    <mergeCell ref="A40:H40"/>
    <mergeCell ref="B12:H12"/>
    <mergeCell ref="B20:H20"/>
    <mergeCell ref="B23:H23"/>
    <mergeCell ref="B30:H30"/>
    <mergeCell ref="B36:H36"/>
    <mergeCell ref="B15:B17"/>
    <mergeCell ref="B24:B29"/>
    <mergeCell ref="A24:A30"/>
    <mergeCell ref="A31:A36"/>
    <mergeCell ref="B37:H37"/>
    <mergeCell ref="B38:H38"/>
    <mergeCell ref="B39:H39"/>
    <mergeCell ref="B13:B14"/>
    <mergeCell ref="A13:A20"/>
    <mergeCell ref="A1:J1"/>
    <mergeCell ref="F2:J2"/>
    <mergeCell ref="F3:J3"/>
    <mergeCell ref="A4:J4"/>
    <mergeCell ref="B7:H7"/>
  </mergeCells>
  <phoneticPr fontId="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191D-6775-FA4B-A047-5E5C2E5ED03F}">
  <dimension ref="A1"/>
  <sheetViews>
    <sheetView workbookViewId="0"/>
  </sheetViews>
  <sheetFormatPr baseColWidth="10" defaultRowHeight="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2006-09-16T00:00:00Z</dcterms:created>
  <dcterms:modified xsi:type="dcterms:W3CDTF">2024-08-26T04:46:39Z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39548B7E1974430AB5B6C1F6D01E98B7_13</vt:lpwstr>
  </property>
  <property fmtid="{D5CDD505-2E9C-101B-9397-08002B2CF9AE}" pid="3" name="KSOProductBuildVer">
    <vt:lpwstr>2052-11.1.0.14309</vt:lpwstr>
  </property>
</Properties>
</file>