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86134\Desktop\青岛别克区域会1020\"/>
    </mc:Choice>
  </mc:AlternateContent>
  <xr:revisionPtr revIDLastSave="0" documentId="13_ncr:1_{ECBC4398-5C0A-4557-A6C1-5685FE1391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单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33" i="3"/>
  <c r="G32" i="3"/>
  <c r="G31" i="3"/>
  <c r="G30" i="3"/>
  <c r="G34" i="3" s="1"/>
  <c r="G28" i="3"/>
  <c r="G27" i="3"/>
  <c r="G26" i="3"/>
  <c r="G25" i="3"/>
  <c r="G24" i="3"/>
  <c r="G23" i="3"/>
  <c r="G22" i="3"/>
  <c r="G21" i="3"/>
  <c r="G29" i="3" s="1"/>
  <c r="G19" i="3"/>
  <c r="G18" i="3"/>
  <c r="G17" i="3"/>
  <c r="G16" i="3"/>
  <c r="G15" i="3"/>
  <c r="G14" i="3"/>
  <c r="G13" i="3"/>
  <c r="G12" i="3"/>
  <c r="G11" i="3"/>
  <c r="G10" i="3"/>
  <c r="G9" i="3"/>
  <c r="G8" i="3"/>
  <c r="G20" i="3" s="1"/>
  <c r="G7" i="3"/>
  <c r="G6" i="3"/>
  <c r="G37" i="3" l="1"/>
  <c r="G38" i="3" l="1"/>
  <c r="G39" i="3" s="1"/>
</calcChain>
</file>

<file path=xl/sharedStrings.xml><?xml version="1.0" encoding="utf-8"?>
<sst xmlns="http://schemas.openxmlformats.org/spreadsheetml/2006/main" count="77" uniqueCount="73">
  <si>
    <t>2021年别克7区Q4区域会议</t>
    <phoneticPr fontId="3" type="noConversion"/>
  </si>
  <si>
    <t xml:space="preserve">VENUE:                  </t>
  </si>
  <si>
    <t>青岛东方影都皇冠假日酒店</t>
    <phoneticPr fontId="3" type="noConversion"/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</si>
  <si>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</si>
  <si>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</si>
  <si>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</si>
  <si>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</si>
  <si>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</si>
  <si>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</si>
  <si>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</si>
  <si>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</si>
  <si>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第一天全天报道</t>
  </si>
  <si>
    <t>第二天上午全员会</t>
    <phoneticPr fontId="3" type="noConversion"/>
  </si>
  <si>
    <t>一层大宴会厅，520平 高10米，8小时全天大会,第一排课桌后面剧院，人数约350人</t>
    <phoneticPr fontId="3" type="noConversion"/>
  </si>
  <si>
    <t>第二天下午分会场</t>
  </si>
  <si>
    <t>主会场LED及音响设备</t>
  </si>
  <si>
    <t>主会场LED P3，12*5=66平预估及音响设备（含V3+S3处理器、光纤电缆、小线阵4个全频+2个返送+2个低音、音响控台师等）</t>
    <phoneticPr fontId="3" type="noConversion"/>
  </si>
  <si>
    <t>大屏250*66+全套音响设备6500</t>
    <phoneticPr fontId="3" type="noConversion"/>
  </si>
  <si>
    <t>分会场投影，幕布，话筒，讲桌等（4小时使用）</t>
  </si>
  <si>
    <t>分会场投影仪，幕布和话筒，流明5000以上</t>
    <phoneticPr fontId="3" type="noConversion"/>
  </si>
  <si>
    <t>背景板</t>
  </si>
  <si>
    <t>接待台背景板，木结构裱写真，5M×3M</t>
    <phoneticPr fontId="3" type="noConversion"/>
  </si>
  <si>
    <t>讲台贴</t>
  </si>
  <si>
    <t>指示牌</t>
  </si>
  <si>
    <t>木结构指示牌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</si>
  <si>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</si>
  <si>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</si>
  <si>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</si>
  <si>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</si>
  <si>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</si>
  <si>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</si>
  <si>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拍照框墙</t>
    <phoneticPr fontId="3" type="noConversion"/>
  </si>
  <si>
    <t>拍照手牌</t>
    <phoneticPr fontId="3" type="noConversion"/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</si>
  <si>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</si>
  <si>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</si>
  <si>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</si>
  <si>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</si>
  <si>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</si>
  <si>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</si>
  <si>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</si>
  <si>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</si>
  <si>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独角兽干红，18箱（每箱6瓶），单价为479/瓶，总价为51732.元</t>
    <phoneticPr fontId="3" type="noConversion"/>
  </si>
  <si>
    <t>晚宴啤酒</t>
    <phoneticPr fontId="3" type="noConversion"/>
  </si>
  <si>
    <t>青岛啤酒 小金棕瓶40箱</t>
    <phoneticPr fontId="3" type="noConversion"/>
  </si>
  <si>
    <t>晚宴白酒</t>
    <phoneticPr fontId="3" type="noConversion"/>
  </si>
  <si>
    <t>琅琊台 爱我中华1箱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</si>
  <si>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</si>
  <si>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</si>
  <si>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</si>
  <si>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</si>
  <si>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</si>
  <si>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</si>
  <si>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</si>
  <si>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服务费</t>
  </si>
  <si>
    <t>不含税合计（VAT6%）</t>
  </si>
  <si>
    <t>优惠不含税合计（VAT6%）</t>
    <phoneticPr fontId="3" type="noConversion"/>
  </si>
  <si>
    <t>灰色拉绒6x18m，按100平计算</t>
    <phoneticPr fontId="3" type="noConversion"/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</si>
  <si>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</si>
  <si>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</si>
  <si>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</si>
  <si>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冷板雕刻+支架+双层</t>
    <phoneticPr fontId="3" type="noConversion"/>
  </si>
  <si>
    <t>14个+手机奖品KT板5个+音箱奖品10个</t>
    <phoneticPr fontId="3" type="noConversion"/>
  </si>
  <si>
    <t>300人</t>
    <phoneticPr fontId="3" type="noConversion"/>
  </si>
  <si>
    <t>圆桌晚宴，每桌12人每桌2400共27桌，主桌18人3600  2400*27+3600</t>
    <phoneticPr fontId="3" type="noConversion"/>
  </si>
  <si>
    <t>22号全天，全天8小时会议跟拍 ，照片直播，8：00-20：00 超时4小时</t>
    <phoneticPr fontId="3" type="noConversion"/>
  </si>
  <si>
    <t>会议室2+3</t>
    <phoneticPr fontId="3" type="noConversion"/>
  </si>
  <si>
    <t>食品+水购买474.7+茶叶2000？</t>
    <phoneticPr fontId="3" type="noConversion"/>
  </si>
  <si>
    <t>工作人员费用</t>
    <phoneticPr fontId="3" type="noConversion"/>
  </si>
  <si>
    <t>20日2人，21日5人，22日5人，23日1人半天赠送</t>
    <phoneticPr fontId="3" type="noConversion"/>
  </si>
  <si>
    <t>物料快递125+223</t>
    <phoneticPr fontId="3" type="noConversion"/>
  </si>
  <si>
    <t>1人北京往返青岛</t>
    <phoneticPr fontId="3" type="noConversion"/>
  </si>
  <si>
    <t>挂账餐费</t>
    <phoneticPr fontId="3" type="noConversion"/>
  </si>
  <si>
    <t>164（21日午餐）+454（21日贾志玲）+393（22日午餐）+420（VIP房间）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</si>
</sst>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758-5F52-4BB3-BD9C-EBE131DE1465}">
  <dimension ref="A1:H40"/>
  <sheetViews>
    <sheetView tabSelected="1" topLeftCell="A7" workbookViewId="0">
      <selection activeCell="I16" sqref="I16"/>
    </sheetView>
  </sheetViews>
  <sheetFormatPr defaultRowHeight="13.8"/>
  <cols>
    <col min="1" max="1" width="10.44140625" customWidth="1"/>
    <col min="2" max="2" width="45.6640625" customWidth="1"/>
    <col min="3" max="3" width="40.109375" customWidth="1"/>
    <col min="4" max="4" width="7.77734375" customWidth="1"/>
    <col min="5" max="6" width="7.21875" customWidth="1"/>
    <col min="7" max="7" width="8.44140625" bestFit="1" customWidth="1"/>
  </cols>
  <sheetData>
    <row r="1" spans="1:8" ht="17.399999999999999">
      <c r="A1" s="28" t="s">
        <v>0</v>
      </c>
      <c r="B1" s="28"/>
      <c r="C1" s="28"/>
      <c r="D1" s="28"/>
      <c r="E1" s="28"/>
      <c r="F1" s="28"/>
      <c r="G1" s="28"/>
      <c r="H1" s="1"/>
    </row>
    <row r="2" spans="1:8" ht="15">
      <c r="A2" s="2" t="s">
        <v>1</v>
      </c>
      <c r="B2" s="7" t="s">
        <v>2</v>
      </c>
      <c r="C2" s="29"/>
      <c r="D2" s="29"/>
      <c r="E2" s="29"/>
      <c r="F2" s="29"/>
      <c r="G2" s="29"/>
      <c r="H2" s="1"/>
    </row>
    <row r="3" spans="1:8" ht="30">
      <c r="A3" s="3" t="s">
        <v>3</v>
      </c>
      <c r="B3" s="4">
        <v>320</v>
      </c>
      <c r="C3" s="29"/>
      <c r="D3" s="29"/>
      <c r="E3" s="29"/>
      <c r="F3" s="29"/>
      <c r="G3" s="29"/>
      <c r="H3" s="1"/>
    </row>
    <row r="4" spans="1:8" ht="15.6">
      <c r="A4" s="30" t="s">
        <v>4</v>
      </c>
      <c r="B4" s="30"/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"/>
    </row>
    <row r="5" spans="1:8" ht="15">
      <c r="A5" s="31" t="s">
        <v>10</v>
      </c>
      <c r="B5" s="8" t="s">
        <v>11</v>
      </c>
      <c r="C5" s="14"/>
      <c r="D5" s="9"/>
      <c r="E5" s="9"/>
      <c r="F5" s="10"/>
      <c r="G5" s="10"/>
      <c r="H5" s="1"/>
    </row>
    <row r="6" spans="1:8" ht="30">
      <c r="A6" s="32"/>
      <c r="B6" s="21" t="s">
        <v>12</v>
      </c>
      <c r="C6" s="22" t="s">
        <v>13</v>
      </c>
      <c r="D6" s="23">
        <v>1</v>
      </c>
      <c r="E6" s="23">
        <v>1</v>
      </c>
      <c r="F6" s="17">
        <v>20000</v>
      </c>
      <c r="G6" s="17">
        <f t="shared" ref="G6:G19" si="0">D6*E6*F6</f>
        <v>20000</v>
      </c>
      <c r="H6" s="1"/>
    </row>
    <row r="7" spans="1:8" ht="15">
      <c r="A7" s="32"/>
      <c r="B7" s="21" t="s">
        <v>14</v>
      </c>
      <c r="C7" s="22" t="s">
        <v>65</v>
      </c>
      <c r="D7" s="23">
        <v>0</v>
      </c>
      <c r="E7" s="23">
        <v>0</v>
      </c>
      <c r="F7" s="17">
        <v>0</v>
      </c>
      <c r="G7" s="17">
        <f t="shared" si="0"/>
        <v>0</v>
      </c>
      <c r="H7" s="1"/>
    </row>
    <row r="8" spans="1:8" ht="45">
      <c r="A8" s="32"/>
      <c r="B8" s="24" t="s">
        <v>15</v>
      </c>
      <c r="C8" s="22" t="s">
        <v>16</v>
      </c>
      <c r="D8" s="23">
        <v>1</v>
      </c>
      <c r="E8" s="23">
        <v>1</v>
      </c>
      <c r="F8" s="17">
        <v>23000</v>
      </c>
      <c r="G8" s="17">
        <f t="shared" si="0"/>
        <v>23000</v>
      </c>
      <c r="H8" s="11" t="s">
        <v>17</v>
      </c>
    </row>
    <row r="9" spans="1:8" ht="15">
      <c r="A9" s="32"/>
      <c r="B9" s="24" t="s">
        <v>18</v>
      </c>
      <c r="C9" s="22" t="s">
        <v>19</v>
      </c>
      <c r="D9" s="23">
        <v>0</v>
      </c>
      <c r="E9" s="23">
        <v>0</v>
      </c>
      <c r="F9" s="17">
        <v>0</v>
      </c>
      <c r="G9" s="17">
        <f t="shared" si="0"/>
        <v>0</v>
      </c>
      <c r="H9" s="1"/>
    </row>
    <row r="10" spans="1:8" ht="15">
      <c r="A10" s="32"/>
      <c r="B10" s="24" t="s">
        <v>20</v>
      </c>
      <c r="C10" s="22" t="s">
        <v>21</v>
      </c>
      <c r="D10" s="23">
        <v>1</v>
      </c>
      <c r="E10" s="23">
        <v>15</v>
      </c>
      <c r="F10" s="17">
        <v>250</v>
      </c>
      <c r="G10" s="17">
        <f t="shared" si="0"/>
        <v>3750</v>
      </c>
      <c r="H10" s="1"/>
    </row>
    <row r="11" spans="1:8" ht="15">
      <c r="A11" s="32"/>
      <c r="B11" s="24" t="s">
        <v>22</v>
      </c>
      <c r="C11" s="22" t="s">
        <v>57</v>
      </c>
      <c r="D11" s="23">
        <v>1</v>
      </c>
      <c r="E11" s="23">
        <v>1</v>
      </c>
      <c r="F11" s="17">
        <v>200</v>
      </c>
      <c r="G11" s="17">
        <f t="shared" si="0"/>
        <v>200</v>
      </c>
      <c r="H11" s="1"/>
    </row>
    <row r="12" spans="1:8" ht="15">
      <c r="A12" s="32"/>
      <c r="B12" s="24" t="s">
        <v>23</v>
      </c>
      <c r="C12" s="22" t="s">
        <v>24</v>
      </c>
      <c r="D12" s="23">
        <v>1</v>
      </c>
      <c r="E12" s="23">
        <v>7</v>
      </c>
      <c r="F12" s="17">
        <v>280</v>
      </c>
      <c r="G12" s="17">
        <f t="shared" si="0"/>
        <v>1960</v>
      </c>
      <c r="H12" s="1"/>
    </row>
    <row r="13" spans="1:8" ht="15">
      <c r="A13" s="32"/>
      <c r="B13" s="24" t="s">
        <v>25</v>
      </c>
      <c r="C13" s="22" t="s">
        <v>56</v>
      </c>
      <c r="D13" s="23">
        <v>1</v>
      </c>
      <c r="E13" s="23">
        <v>100</v>
      </c>
      <c r="F13" s="17">
        <v>20</v>
      </c>
      <c r="G13" s="17">
        <f t="shared" si="0"/>
        <v>2000</v>
      </c>
      <c r="H13" s="1"/>
    </row>
    <row r="14" spans="1:8" ht="15">
      <c r="A14" s="32"/>
      <c r="B14" s="24" t="s">
        <v>26</v>
      </c>
      <c r="C14" s="22" t="s">
        <v>27</v>
      </c>
      <c r="D14" s="23">
        <v>1</v>
      </c>
      <c r="E14" s="23">
        <v>355</v>
      </c>
      <c r="F14" s="17">
        <v>15</v>
      </c>
      <c r="G14" s="17">
        <f t="shared" si="0"/>
        <v>5325</v>
      </c>
      <c r="H14" s="1"/>
    </row>
    <row r="15" spans="1:8" ht="15">
      <c r="A15" s="32"/>
      <c r="B15" s="24" t="s">
        <v>28</v>
      </c>
      <c r="C15" s="22" t="s">
        <v>59</v>
      </c>
      <c r="D15" s="23">
        <v>1</v>
      </c>
      <c r="E15" s="23">
        <v>350</v>
      </c>
      <c r="F15" s="17">
        <v>0</v>
      </c>
      <c r="G15" s="17">
        <f t="shared" si="0"/>
        <v>0</v>
      </c>
      <c r="H15" s="1"/>
    </row>
    <row r="16" spans="1:8" ht="15">
      <c r="A16" s="32"/>
      <c r="B16" s="24" t="s">
        <v>29</v>
      </c>
      <c r="C16" s="22" t="s">
        <v>30</v>
      </c>
      <c r="D16" s="23">
        <v>1</v>
      </c>
      <c r="E16" s="23">
        <v>1</v>
      </c>
      <c r="F16" s="17">
        <v>5000</v>
      </c>
      <c r="G16" s="17">
        <f t="shared" si="0"/>
        <v>5000</v>
      </c>
      <c r="H16" s="1"/>
    </row>
    <row r="17" spans="1:8" ht="15">
      <c r="A17" s="32"/>
      <c r="B17" s="24" t="s">
        <v>31</v>
      </c>
      <c r="C17" s="22" t="s">
        <v>60</v>
      </c>
      <c r="D17" s="23">
        <v>1</v>
      </c>
      <c r="E17" s="23">
        <v>1</v>
      </c>
      <c r="F17" s="17">
        <v>5800</v>
      </c>
      <c r="G17" s="17">
        <f t="shared" si="0"/>
        <v>5800</v>
      </c>
      <c r="H17" s="1"/>
    </row>
    <row r="18" spans="1:8" ht="15">
      <c r="A18" s="32"/>
      <c r="B18" s="24" t="s">
        <v>32</v>
      </c>
      <c r="C18" s="22" t="s">
        <v>61</v>
      </c>
      <c r="D18" s="23">
        <v>1</v>
      </c>
      <c r="E18" s="23">
        <v>29</v>
      </c>
      <c r="F18" s="17">
        <v>50</v>
      </c>
      <c r="G18" s="17">
        <f t="shared" si="0"/>
        <v>1450</v>
      </c>
      <c r="H18" s="1"/>
    </row>
    <row r="19" spans="1:8" ht="15">
      <c r="A19" s="33"/>
      <c r="B19" s="24" t="s">
        <v>33</v>
      </c>
      <c r="C19" s="22" t="s">
        <v>30</v>
      </c>
      <c r="D19" s="23">
        <v>1</v>
      </c>
      <c r="E19" s="23">
        <v>1</v>
      </c>
      <c r="F19" s="17">
        <v>6000</v>
      </c>
      <c r="G19" s="17">
        <f t="shared" si="0"/>
        <v>6000</v>
      </c>
      <c r="H19" s="1"/>
    </row>
    <row r="20" spans="1:8" ht="15.6">
      <c r="A20" s="27"/>
      <c r="B20" s="27"/>
      <c r="C20" s="27"/>
      <c r="D20" s="27"/>
      <c r="E20" s="27"/>
      <c r="F20" s="12" t="s">
        <v>34</v>
      </c>
      <c r="G20" s="12">
        <f>SUM(G5:G19)</f>
        <v>74485</v>
      </c>
      <c r="H20" s="1"/>
    </row>
    <row r="21" spans="1:8" ht="15">
      <c r="A21" s="31" t="s">
        <v>35</v>
      </c>
      <c r="B21" s="13" t="s">
        <v>36</v>
      </c>
      <c r="C21" s="14" t="s">
        <v>37</v>
      </c>
      <c r="D21" s="9">
        <v>1</v>
      </c>
      <c r="E21" s="23">
        <v>306</v>
      </c>
      <c r="F21" s="17">
        <v>128</v>
      </c>
      <c r="G21" s="10">
        <f>D21*E21*F21</f>
        <v>39168</v>
      </c>
      <c r="H21" s="1"/>
    </row>
    <row r="22" spans="1:8" ht="30">
      <c r="A22" s="32"/>
      <c r="B22" s="13" t="s">
        <v>38</v>
      </c>
      <c r="C22" s="14" t="s">
        <v>63</v>
      </c>
      <c r="D22" s="9">
        <v>1</v>
      </c>
      <c r="E22" s="23">
        <v>28.5</v>
      </c>
      <c r="F22" s="17">
        <v>2400</v>
      </c>
      <c r="G22" s="10">
        <f t="shared" ref="G22:G28" si="1">D22*E22*F22</f>
        <v>68400</v>
      </c>
      <c r="H22" s="1"/>
    </row>
    <row r="23" spans="1:8" ht="15">
      <c r="A23" s="32"/>
      <c r="B23" s="13" t="s">
        <v>39</v>
      </c>
      <c r="C23" s="14" t="s">
        <v>62</v>
      </c>
      <c r="D23" s="9">
        <v>1</v>
      </c>
      <c r="E23" s="9">
        <v>150</v>
      </c>
      <c r="F23" s="10">
        <v>48</v>
      </c>
      <c r="G23" s="10">
        <f t="shared" si="1"/>
        <v>7200</v>
      </c>
      <c r="H23" s="1"/>
    </row>
    <row r="24" spans="1:8" ht="30">
      <c r="A24" s="32"/>
      <c r="B24" s="13" t="s">
        <v>40</v>
      </c>
      <c r="C24" s="14" t="s">
        <v>41</v>
      </c>
      <c r="D24" s="9">
        <v>1</v>
      </c>
      <c r="E24" s="9">
        <v>1</v>
      </c>
      <c r="F24" s="10">
        <v>51732</v>
      </c>
      <c r="G24" s="10">
        <f t="shared" si="1"/>
        <v>51732</v>
      </c>
      <c r="H24" s="1"/>
    </row>
    <row r="25" spans="1:8" ht="15">
      <c r="A25" s="32"/>
      <c r="B25" s="13" t="s">
        <v>42</v>
      </c>
      <c r="C25" s="14" t="s">
        <v>43</v>
      </c>
      <c r="D25" s="9">
        <v>1</v>
      </c>
      <c r="E25" s="9">
        <v>40</v>
      </c>
      <c r="F25" s="10">
        <v>118</v>
      </c>
      <c r="G25" s="10">
        <f t="shared" si="1"/>
        <v>4720</v>
      </c>
      <c r="H25" s="1"/>
    </row>
    <row r="26" spans="1:8" ht="15">
      <c r="A26" s="32"/>
      <c r="B26" s="13" t="s">
        <v>44</v>
      </c>
      <c r="C26" s="14" t="s">
        <v>45</v>
      </c>
      <c r="D26" s="9">
        <v>1</v>
      </c>
      <c r="E26" s="9">
        <v>1</v>
      </c>
      <c r="F26" s="10">
        <v>2208</v>
      </c>
      <c r="G26" s="10">
        <f t="shared" si="1"/>
        <v>2208</v>
      </c>
      <c r="H26" s="1"/>
    </row>
    <row r="27" spans="1:8" ht="30">
      <c r="A27" s="32"/>
      <c r="B27" s="13" t="s">
        <v>71</v>
      </c>
      <c r="C27" s="14" t="s">
        <v>72</v>
      </c>
      <c r="D27" s="9">
        <v>1</v>
      </c>
      <c r="E27" s="9">
        <v>1</v>
      </c>
      <c r="F27" s="10">
        <v>1431</v>
      </c>
      <c r="G27" s="10">
        <f t="shared" si="1"/>
        <v>1431</v>
      </c>
      <c r="H27" s="1"/>
    </row>
    <row r="28" spans="1:8" ht="15">
      <c r="A28" s="33"/>
      <c r="B28" s="13" t="s">
        <v>46</v>
      </c>
      <c r="C28" s="20" t="s">
        <v>66</v>
      </c>
      <c r="D28" s="9">
        <v>1</v>
      </c>
      <c r="E28" s="9">
        <v>1</v>
      </c>
      <c r="F28" s="10">
        <v>2474.6999999999998</v>
      </c>
      <c r="G28" s="10">
        <f t="shared" si="1"/>
        <v>2474.6999999999998</v>
      </c>
      <c r="H28" s="1"/>
    </row>
    <row r="29" spans="1:8" ht="15.6">
      <c r="A29" s="26"/>
      <c r="B29" s="26"/>
      <c r="C29" s="26"/>
      <c r="D29" s="26"/>
      <c r="E29" s="26"/>
      <c r="F29" s="18" t="s">
        <v>34</v>
      </c>
      <c r="G29" s="18">
        <f>SUM(G21:G28)</f>
        <v>177333.7</v>
      </c>
      <c r="H29" s="1"/>
    </row>
    <row r="30" spans="1:8" ht="15">
      <c r="A30" s="27" t="s">
        <v>47</v>
      </c>
      <c r="B30" s="14" t="s">
        <v>48</v>
      </c>
      <c r="C30" s="16" t="s">
        <v>70</v>
      </c>
      <c r="D30" s="9">
        <v>2</v>
      </c>
      <c r="E30" s="9">
        <v>1</v>
      </c>
      <c r="F30" s="10">
        <v>500</v>
      </c>
      <c r="G30" s="10">
        <f>D30*E30*F30</f>
        <v>1000</v>
      </c>
      <c r="H30" s="1"/>
    </row>
    <row r="31" spans="1:8" ht="15">
      <c r="A31" s="27"/>
      <c r="B31" s="14" t="s">
        <v>49</v>
      </c>
      <c r="C31" s="16"/>
      <c r="D31" s="9">
        <v>3</v>
      </c>
      <c r="E31" s="9">
        <v>2</v>
      </c>
      <c r="F31" s="10">
        <v>400</v>
      </c>
      <c r="G31" s="10">
        <f t="shared" ref="G31:G33" si="2">D31*E31*F31</f>
        <v>2400</v>
      </c>
      <c r="H31" s="1"/>
    </row>
    <row r="32" spans="1:8" ht="30">
      <c r="A32" s="27"/>
      <c r="B32" s="14" t="s">
        <v>67</v>
      </c>
      <c r="C32" s="16" t="s">
        <v>68</v>
      </c>
      <c r="D32" s="9">
        <v>3</v>
      </c>
      <c r="E32" s="9">
        <v>4</v>
      </c>
      <c r="F32" s="10">
        <v>500</v>
      </c>
      <c r="G32" s="10">
        <f t="shared" si="2"/>
        <v>6000</v>
      </c>
      <c r="H32" s="1"/>
    </row>
    <row r="33" spans="1:8" ht="15">
      <c r="A33" s="27"/>
      <c r="B33" s="14" t="s">
        <v>58</v>
      </c>
      <c r="C33" s="16" t="s">
        <v>69</v>
      </c>
      <c r="D33" s="9">
        <v>1</v>
      </c>
      <c r="E33" s="9">
        <v>1</v>
      </c>
      <c r="F33" s="10">
        <v>448</v>
      </c>
      <c r="G33" s="10">
        <f t="shared" si="2"/>
        <v>448</v>
      </c>
      <c r="H33" s="1"/>
    </row>
    <row r="34" spans="1:8" ht="15.6">
      <c r="A34" s="26"/>
      <c r="B34" s="26"/>
      <c r="C34" s="26"/>
      <c r="D34" s="26"/>
      <c r="E34" s="26"/>
      <c r="F34" s="18" t="s">
        <v>34</v>
      </c>
      <c r="G34" s="18">
        <f>SUM(G30:G33)</f>
        <v>9848</v>
      </c>
      <c r="H34" s="1"/>
    </row>
    <row r="35" spans="1:8" ht="30">
      <c r="A35" s="15" t="s">
        <v>50</v>
      </c>
      <c r="B35" s="14" t="s">
        <v>51</v>
      </c>
      <c r="C35" s="16" t="s">
        <v>64</v>
      </c>
      <c r="D35" s="9">
        <v>1</v>
      </c>
      <c r="E35" s="9">
        <v>1</v>
      </c>
      <c r="F35" s="10">
        <v>4500</v>
      </c>
      <c r="G35" s="17">
        <f>D35*E35*F35</f>
        <v>4500</v>
      </c>
      <c r="H35" s="1"/>
    </row>
    <row r="36" spans="1:8" ht="15.6">
      <c r="A36" s="26"/>
      <c r="B36" s="26"/>
      <c r="C36" s="26"/>
      <c r="D36" s="26"/>
      <c r="E36" s="26"/>
      <c r="F36" s="18" t="s">
        <v>34</v>
      </c>
      <c r="G36" s="18">
        <f>SUM(G35:G35)</f>
        <v>4500</v>
      </c>
      <c r="H36" s="1"/>
    </row>
    <row r="37" spans="1:8" ht="15.6">
      <c r="A37" s="25" t="s">
        <v>52</v>
      </c>
      <c r="B37" s="25"/>
      <c r="C37" s="25"/>
      <c r="D37" s="25"/>
      <c r="E37" s="25"/>
      <c r="F37" s="25"/>
      <c r="G37" s="18">
        <f>G36+G34+G20+G29</f>
        <v>266166.7</v>
      </c>
      <c r="H37" s="1"/>
    </row>
    <row r="38" spans="1:8" ht="15.6">
      <c r="A38" s="25" t="s">
        <v>53</v>
      </c>
      <c r="B38" s="25"/>
      <c r="C38" s="25"/>
      <c r="D38" s="25"/>
      <c r="E38" s="25"/>
      <c r="F38" s="25"/>
      <c r="G38" s="19">
        <f>G37*0.1</f>
        <v>26616.670000000002</v>
      </c>
      <c r="H38" s="1"/>
    </row>
    <row r="39" spans="1:8" ht="15.6">
      <c r="A39" s="25" t="s">
        <v>54</v>
      </c>
      <c r="B39" s="25"/>
      <c r="C39" s="25"/>
      <c r="D39" s="25"/>
      <c r="E39" s="25"/>
      <c r="F39" s="25"/>
      <c r="G39" s="19">
        <f>SUM(G37:G38)</f>
        <v>292783.37</v>
      </c>
      <c r="H39" s="1"/>
    </row>
    <row r="40" spans="1:8" ht="15.6">
      <c r="A40" s="25" t="s">
        <v>55</v>
      </c>
      <c r="B40" s="25"/>
      <c r="C40" s="25"/>
      <c r="D40" s="25"/>
      <c r="E40" s="25"/>
      <c r="F40" s="25"/>
      <c r="G40" s="19">
        <v>290000</v>
      </c>
      <c r="H40" s="1"/>
    </row>
  </sheetData>
  <mergeCells count="14">
    <mergeCell ref="A21:A28"/>
    <mergeCell ref="A1:G1"/>
    <mergeCell ref="C2:G3"/>
    <mergeCell ref="A4:B4"/>
    <mergeCell ref="A5:A19"/>
    <mergeCell ref="A20:E20"/>
    <mergeCell ref="A39:F39"/>
    <mergeCell ref="A40:F40"/>
    <mergeCell ref="A29:E29"/>
    <mergeCell ref="A30:A33"/>
    <mergeCell ref="A34:E34"/>
    <mergeCell ref="A36:E36"/>
    <mergeCell ref="A37:F37"/>
    <mergeCell ref="A38:F3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2021-10-25T07:27:54Z</dcterms:modified>
</cp:coreProperties>
</file>