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贵阳诺富特" sheetId="2" r:id="rId1"/>
  </sheets>
  <calcPr calcId="144525"/>
</workbook>
</file>

<file path=xl/sharedStrings.xml><?xml version="1.0" encoding="utf-8"?>
<sst xmlns="http://schemas.openxmlformats.org/spreadsheetml/2006/main" count="61">
  <si>
    <t>2018年雪佛兰六区区域会议</t>
  </si>
  <si>
    <t>时间:</t>
  </si>
  <si>
    <t>地点：</t>
  </si>
  <si>
    <t>贵阳 南明区 中华南路8号 ，近新大陆数码广场</t>
  </si>
  <si>
    <t>酒店：</t>
  </si>
  <si>
    <t>贵阳诺富特酒店</t>
  </si>
  <si>
    <t>人数:</t>
  </si>
  <si>
    <t>经销商140人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</si>
  <si>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</si>
  <si>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</si>
  <si>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</si>
  <si>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</si>
  <si>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</si>
  <si>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</si>
  <si>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</si>
  <si>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</si>
  <si>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</si>
  <si>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</si>
  <si>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</si>
  <si>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</si>
  <si>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</si>
  <si>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</si>
  <si>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</si>
  <si>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房间合计费用</t>
  </si>
  <si>
    <t>午餐lunch</t>
  </si>
  <si>
    <t>人</t>
  </si>
  <si>
    <t>次</t>
  </si>
  <si>
    <t>5月22日午餐</t>
  </si>
  <si>
    <t>桌</t>
  </si>
  <si>
    <t>晚宴</t>
  </si>
  <si>
    <t>5月22日晚餐</t>
  </si>
  <si>
    <t>酒水饮料</t>
  </si>
  <si>
    <t>用餐费用合计</t>
  </si>
  <si>
    <t>会议室</t>
  </si>
  <si>
    <t>大会议室Meeting Room兰花厅</t>
  </si>
  <si>
    <t>天</t>
  </si>
  <si>
    <t>场</t>
  </si>
  <si>
    <t xml:space="preserve">5月22日  会议  400平米 </t>
  </si>
  <si>
    <t>会议费用合计</t>
  </si>
  <si>
    <t>物料</t>
  </si>
  <si>
    <t>欢迎信</t>
  </si>
  <si>
    <t>张</t>
  </si>
  <si>
    <t>展架</t>
  </si>
  <si>
    <t>个</t>
  </si>
  <si>
    <t>物料费用合计</t>
  </si>
  <si>
    <t>团建</t>
  </si>
  <si>
    <t>门票</t>
  </si>
  <si>
    <t>大巴车 55座大巴车</t>
  </si>
  <si>
    <t>辆</t>
  </si>
  <si>
    <t>团建合计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</si>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</sst>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333333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33" borderId="24" applyNumberFormat="0" applyAlignment="0" applyProtection="0">
      <alignment vertical="center"/>
    </xf>
    <xf numFmtId="0" fontId="24" fillId="33" borderId="19" applyNumberFormat="0" applyAlignment="0" applyProtection="0">
      <alignment vertical="center"/>
    </xf>
    <xf numFmtId="0" fontId="23" fillId="38" borderId="2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177" fontId="1" fillId="3" borderId="8" xfId="8" applyNumberFormat="1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177" fontId="2" fillId="2" borderId="5" xfId="8" applyNumberFormat="1" applyFont="1" applyFill="1" applyBorder="1" applyAlignment="1">
      <alignment horizontal="left" vertical="center"/>
    </xf>
    <xf numFmtId="177" fontId="2" fillId="2" borderId="8" xfId="8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7" fontId="2" fillId="0" borderId="5" xfId="8" applyNumberFormat="1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177" fontId="1" fillId="0" borderId="8" xfId="8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4" fillId="2" borderId="5" xfId="8" applyNumberFormat="1" applyFont="1" applyFill="1" applyBorder="1" applyAlignment="1">
      <alignment horizontal="left" vertical="center"/>
    </xf>
    <xf numFmtId="177" fontId="4" fillId="2" borderId="8" xfId="8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77" fontId="1" fillId="5" borderId="8" xfId="8" applyNumberFormat="1" applyFont="1" applyFill="1" applyBorder="1" applyAlignment="1">
      <alignment horizontal="center" vertical="center"/>
    </xf>
    <xf numFmtId="177" fontId="5" fillId="2" borderId="8" xfId="8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177" fontId="4" fillId="7" borderId="5" xfId="8" applyNumberFormat="1" applyFont="1" applyFill="1" applyBorder="1" applyAlignment="1">
      <alignment horizontal="left" vertical="center"/>
    </xf>
    <xf numFmtId="177" fontId="4" fillId="7" borderId="8" xfId="8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77" fontId="1" fillId="3" borderId="1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177" fontId="1" fillId="5" borderId="8" xfId="0" applyNumberFormat="1" applyFont="1" applyFill="1" applyBorder="1" applyAlignment="1">
      <alignment horizontal="center" vertical="center"/>
    </xf>
    <xf numFmtId="177" fontId="1" fillId="5" borderId="16" xfId="0" applyNumberFormat="1" applyFont="1" applyFill="1" applyBorder="1" applyAlignment="1">
      <alignment horizontal="left" vertical="center"/>
    </xf>
    <xf numFmtId="177" fontId="1" fillId="0" borderId="16" xfId="0" applyNumberFormat="1" applyFont="1" applyFill="1" applyBorder="1" applyAlignment="1">
      <alignment horizontal="center" vertical="center" wrapText="1"/>
    </xf>
    <xf numFmtId="177" fontId="4" fillId="4" borderId="8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77" fontId="4" fillId="6" borderId="8" xfId="0" applyNumberFormat="1" applyFont="1" applyFill="1" applyBorder="1" applyAlignment="1">
      <alignment horizontal="center" vertical="center"/>
    </xf>
    <xf numFmtId="177" fontId="4" fillId="6" borderId="16" xfId="0" applyNumberFormat="1" applyFont="1" applyFill="1" applyBorder="1" applyAlignment="1">
      <alignment horizontal="center" vertical="center"/>
    </xf>
    <xf numFmtId="177" fontId="4" fillId="7" borderId="8" xfId="0" applyNumberFormat="1" applyFont="1" applyFill="1" applyBorder="1" applyAlignment="1">
      <alignment horizontal="center" vertical="center"/>
    </xf>
    <xf numFmtId="177" fontId="4" fillId="7" borderId="16" xfId="0" applyNumberFormat="1" applyFont="1" applyFill="1" applyBorder="1" applyAlignment="1">
      <alignment horizontal="center" vertical="center"/>
    </xf>
    <xf numFmtId="177" fontId="4" fillId="8" borderId="14" xfId="0" applyNumberFormat="1" applyFont="1" applyFill="1" applyBorder="1" applyAlignment="1">
      <alignment horizontal="center" vertical="center"/>
    </xf>
    <xf numFmtId="177" fontId="4" fillId="8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17" workbookViewId="0">
      <selection activeCell="J23" sqref="J23"/>
    </sheetView>
  </sheetViews>
  <sheetFormatPr defaultColWidth="9" defaultRowHeight="16.5"/>
  <cols>
    <col min="1" max="1" width="14.5" style="1" customWidth="1"/>
    <col min="2" max="2" width="10" style="1" customWidth="1"/>
    <col min="3" max="3" width="25.875" style="1" customWidth="1"/>
    <col min="4" max="7" width="8.125" style="1" customWidth="1"/>
    <col min="8" max="8" width="10" style="2" customWidth="1"/>
    <col min="9" max="9" width="12.375" style="2" customWidth="1"/>
    <col min="10" max="10" width="45.25" style="2" customWidth="1"/>
    <col min="11" max="16384" width="9" style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1" t="s">
        <v>1</v>
      </c>
      <c r="B2" s="4">
        <v>43242</v>
      </c>
      <c r="C2" s="4"/>
      <c r="H2" s="1"/>
      <c r="I2" s="1"/>
      <c r="J2" s="1"/>
    </row>
    <row r="3" spans="1:10">
      <c r="A3" s="1" t="s">
        <v>2</v>
      </c>
      <c r="B3" s="5" t="s">
        <v>3</v>
      </c>
      <c r="C3" s="5"/>
      <c r="H3" s="1"/>
      <c r="I3" s="1"/>
      <c r="J3" s="1"/>
    </row>
    <row r="4" spans="1:10">
      <c r="A4" s="1" t="s">
        <v>4</v>
      </c>
      <c r="B4" s="6" t="s">
        <v>5</v>
      </c>
      <c r="H4" s="1"/>
      <c r="I4" s="1"/>
      <c r="J4" s="1"/>
    </row>
    <row r="5" ht="17.25" spans="1:10">
      <c r="A5" s="1" t="s">
        <v>6</v>
      </c>
      <c r="B5" s="5" t="s">
        <v>7</v>
      </c>
      <c r="C5" s="5"/>
      <c r="H5" s="1"/>
      <c r="I5" s="1"/>
      <c r="J5" s="1"/>
    </row>
    <row r="6" spans="1:10">
      <c r="A6" s="7" t="s">
        <v>8</v>
      </c>
      <c r="B6" s="8"/>
      <c r="C6" s="9"/>
      <c r="D6" s="8" t="s">
        <v>9</v>
      </c>
      <c r="E6" s="10"/>
      <c r="F6" s="10"/>
      <c r="G6" s="10"/>
      <c r="H6" s="10"/>
      <c r="I6" s="9"/>
      <c r="J6" s="57" t="s">
        <v>10</v>
      </c>
    </row>
    <row r="7" spans="1:10">
      <c r="A7" s="11"/>
      <c r="B7" s="12"/>
      <c r="C7" s="13"/>
      <c r="D7" s="14" t="s">
        <v>11</v>
      </c>
      <c r="E7" s="14"/>
      <c r="F7" s="14"/>
      <c r="G7" s="14"/>
      <c r="H7" s="15" t="s">
        <v>12</v>
      </c>
      <c r="I7" s="15"/>
      <c r="J7" s="58"/>
    </row>
    <row r="8" spans="1:10">
      <c r="A8" s="11"/>
      <c r="B8" s="12"/>
      <c r="C8" s="13"/>
      <c r="D8" s="14" t="s">
        <v>13</v>
      </c>
      <c r="E8" s="14" t="s">
        <v>14</v>
      </c>
      <c r="F8" s="14" t="s">
        <v>13</v>
      </c>
      <c r="G8" s="14" t="s">
        <v>14</v>
      </c>
      <c r="H8" s="15" t="s">
        <v>15</v>
      </c>
      <c r="I8" s="15" t="s">
        <v>16</v>
      </c>
      <c r="J8" s="58"/>
    </row>
    <row r="9" spans="1:10">
      <c r="A9" s="16" t="s">
        <v>17</v>
      </c>
      <c r="B9" s="17" t="s">
        <v>18</v>
      </c>
      <c r="C9" s="18"/>
      <c r="D9" s="19">
        <v>45</v>
      </c>
      <c r="E9" s="19" t="s">
        <v>19</v>
      </c>
      <c r="F9" s="19">
        <v>3</v>
      </c>
      <c r="G9" s="19" t="s">
        <v>20</v>
      </c>
      <c r="H9" s="20">
        <v>540</v>
      </c>
      <c r="I9" s="20"/>
      <c r="J9" s="59" t="s">
        <v>21</v>
      </c>
    </row>
    <row r="10" spans="1:10">
      <c r="A10" s="21"/>
      <c r="B10" s="17" t="s">
        <v>22</v>
      </c>
      <c r="C10" s="18"/>
      <c r="D10" s="19">
        <v>20</v>
      </c>
      <c r="E10" s="19" t="s">
        <v>19</v>
      </c>
      <c r="F10" s="19">
        <v>3</v>
      </c>
      <c r="G10" s="19" t="s">
        <v>20</v>
      </c>
      <c r="H10" s="20">
        <v>540</v>
      </c>
      <c r="I10" s="20"/>
      <c r="J10" s="59" t="s">
        <v>21</v>
      </c>
    </row>
    <row r="11" spans="1:10">
      <c r="A11" s="22" t="s">
        <v>23</v>
      </c>
      <c r="B11" s="23"/>
      <c r="C11" s="24"/>
      <c r="D11" s="25"/>
      <c r="E11" s="25"/>
      <c r="F11" s="25"/>
      <c r="G11" s="25"/>
      <c r="H11" s="26"/>
      <c r="I11" s="26">
        <f>SUM(I9:I10)</f>
        <v>0</v>
      </c>
      <c r="J11" s="58"/>
    </row>
    <row r="12" spans="1:10">
      <c r="A12" s="21"/>
      <c r="B12" s="27" t="s">
        <v>24</v>
      </c>
      <c r="C12" s="27"/>
      <c r="D12" s="19">
        <v>162</v>
      </c>
      <c r="E12" s="19" t="s">
        <v>25</v>
      </c>
      <c r="F12" s="19">
        <v>1</v>
      </c>
      <c r="G12" s="19" t="s">
        <v>26</v>
      </c>
      <c r="H12" s="28">
        <v>108</v>
      </c>
      <c r="I12" s="20">
        <f>D12*F12*H12</f>
        <v>17496</v>
      </c>
      <c r="J12" s="60" t="s">
        <v>27</v>
      </c>
    </row>
    <row r="13" spans="1:10">
      <c r="A13" s="21"/>
      <c r="B13" s="27"/>
      <c r="C13" s="27"/>
      <c r="D13" s="19">
        <v>2</v>
      </c>
      <c r="E13" s="19" t="s">
        <v>28</v>
      </c>
      <c r="F13" s="19">
        <v>1</v>
      </c>
      <c r="G13" s="19" t="s">
        <v>26</v>
      </c>
      <c r="H13" s="28">
        <v>1888</v>
      </c>
      <c r="I13" s="20">
        <f>D13*F13*H13</f>
        <v>3776</v>
      </c>
      <c r="J13" s="60" t="s">
        <v>27</v>
      </c>
    </row>
    <row r="14" spans="1:10">
      <c r="A14" s="21"/>
      <c r="B14" s="27" t="s">
        <v>29</v>
      </c>
      <c r="C14" s="27"/>
      <c r="D14" s="19">
        <v>18</v>
      </c>
      <c r="E14" s="19" t="s">
        <v>28</v>
      </c>
      <c r="F14" s="19">
        <v>1</v>
      </c>
      <c r="G14" s="19" t="s">
        <v>26</v>
      </c>
      <c r="H14" s="28">
        <v>1588</v>
      </c>
      <c r="I14" s="20">
        <f>D14*F14*H14</f>
        <v>28584</v>
      </c>
      <c r="J14" s="60" t="s">
        <v>30</v>
      </c>
    </row>
    <row r="15" spans="1:10">
      <c r="A15" s="21"/>
      <c r="B15" s="27" t="s">
        <v>31</v>
      </c>
      <c r="C15" s="27"/>
      <c r="D15" s="19">
        <v>1</v>
      </c>
      <c r="E15" s="19" t="s">
        <v>26</v>
      </c>
      <c r="F15" s="19">
        <v>1</v>
      </c>
      <c r="G15" s="19" t="s">
        <v>26</v>
      </c>
      <c r="H15" s="28">
        <v>5000</v>
      </c>
      <c r="I15" s="20">
        <f>D15*F15*H15</f>
        <v>5000</v>
      </c>
      <c r="J15" s="61"/>
    </row>
    <row r="16" spans="1:10">
      <c r="A16" s="29" t="s">
        <v>32</v>
      </c>
      <c r="B16" s="30"/>
      <c r="C16" s="30"/>
      <c r="D16" s="31"/>
      <c r="E16" s="31"/>
      <c r="F16" s="31"/>
      <c r="G16" s="31"/>
      <c r="H16" s="31"/>
      <c r="I16" s="26">
        <f>SUM(I12:I15)</f>
        <v>54856</v>
      </c>
      <c r="J16" s="62"/>
    </row>
    <row r="17" spans="1:10">
      <c r="A17" s="32" t="s">
        <v>33</v>
      </c>
      <c r="B17" s="27" t="s">
        <v>34</v>
      </c>
      <c r="C17" s="27"/>
      <c r="D17" s="19">
        <v>1</v>
      </c>
      <c r="E17" s="19" t="s">
        <v>35</v>
      </c>
      <c r="F17" s="19">
        <v>1</v>
      </c>
      <c r="G17" s="19" t="s">
        <v>36</v>
      </c>
      <c r="H17" s="33">
        <v>20000</v>
      </c>
      <c r="I17" s="63">
        <f>H17*F17*D17</f>
        <v>20000</v>
      </c>
      <c r="J17" s="64" t="s">
        <v>37</v>
      </c>
    </row>
    <row r="18" spans="1:10">
      <c r="A18" s="29" t="s">
        <v>38</v>
      </c>
      <c r="B18" s="30"/>
      <c r="C18" s="30"/>
      <c r="D18" s="31"/>
      <c r="E18" s="31"/>
      <c r="F18" s="31"/>
      <c r="G18" s="31"/>
      <c r="H18" s="31"/>
      <c r="I18" s="26">
        <f>SUM(I17:I17)</f>
        <v>20000</v>
      </c>
      <c r="J18" s="62"/>
    </row>
    <row r="19" ht="17.25" customHeight="1" spans="1:10">
      <c r="A19" s="32" t="s">
        <v>39</v>
      </c>
      <c r="B19" s="34" t="s">
        <v>40</v>
      </c>
      <c r="C19" s="34"/>
      <c r="D19" s="35">
        <v>150</v>
      </c>
      <c r="E19" s="35" t="s">
        <v>41</v>
      </c>
      <c r="F19" s="35">
        <v>1</v>
      </c>
      <c r="G19" s="35" t="s">
        <v>26</v>
      </c>
      <c r="H19" s="34">
        <v>8</v>
      </c>
      <c r="I19" s="63">
        <f t="shared" ref="I19:I23" si="0">D19*F19*H19</f>
        <v>1200</v>
      </c>
      <c r="J19" s="65"/>
    </row>
    <row r="20" ht="17.25" customHeight="1" spans="1:10">
      <c r="A20" s="32"/>
      <c r="B20" s="34" t="s">
        <v>42</v>
      </c>
      <c r="C20" s="34"/>
      <c r="D20" s="35">
        <v>2</v>
      </c>
      <c r="E20" s="35" t="s">
        <v>43</v>
      </c>
      <c r="F20" s="35">
        <v>1</v>
      </c>
      <c r="G20" s="35" t="s">
        <v>26</v>
      </c>
      <c r="H20" s="34">
        <v>300</v>
      </c>
      <c r="I20" s="63">
        <f t="shared" si="0"/>
        <v>600</v>
      </c>
      <c r="J20" s="65"/>
    </row>
    <row r="21" s="1" customFormat="1" spans="1:10">
      <c r="A21" s="36" t="s">
        <v>44</v>
      </c>
      <c r="B21" s="37"/>
      <c r="C21" s="37"/>
      <c r="D21" s="31"/>
      <c r="E21" s="31"/>
      <c r="F21" s="31"/>
      <c r="G21" s="31"/>
      <c r="H21" s="31"/>
      <c r="I21" s="26">
        <f>SUM(I19,I20)</f>
        <v>1800</v>
      </c>
      <c r="J21" s="62"/>
    </row>
    <row r="22" s="1" customFormat="1" ht="17.25" customHeight="1" spans="1:10">
      <c r="A22" s="32" t="s">
        <v>45</v>
      </c>
      <c r="B22" s="34" t="s">
        <v>46</v>
      </c>
      <c r="C22" s="34"/>
      <c r="D22" s="35">
        <v>105</v>
      </c>
      <c r="E22" s="35" t="s">
        <v>41</v>
      </c>
      <c r="F22" s="35">
        <v>1</v>
      </c>
      <c r="G22" s="35" t="s">
        <v>26</v>
      </c>
      <c r="H22" s="34">
        <v>230</v>
      </c>
      <c r="I22" s="63">
        <f t="shared" si="0"/>
        <v>24150</v>
      </c>
      <c r="J22" s="65"/>
    </row>
    <row r="23" s="1" customFormat="1" ht="17.25" customHeight="1" spans="1:10">
      <c r="A23" s="32"/>
      <c r="B23" s="34" t="s">
        <v>47</v>
      </c>
      <c r="C23" s="34"/>
      <c r="D23" s="35">
        <v>3</v>
      </c>
      <c r="E23" s="35" t="s">
        <v>48</v>
      </c>
      <c r="F23" s="35">
        <v>1</v>
      </c>
      <c r="G23" s="35" t="s">
        <v>26</v>
      </c>
      <c r="H23" s="34">
        <v>3000</v>
      </c>
      <c r="I23" s="63">
        <f t="shared" si="0"/>
        <v>9000</v>
      </c>
      <c r="J23" s="65"/>
    </row>
    <row r="24" spans="1:10">
      <c r="A24" s="38" t="s">
        <v>49</v>
      </c>
      <c r="B24" s="39"/>
      <c r="C24" s="39"/>
      <c r="D24" s="14"/>
      <c r="E24" s="14"/>
      <c r="F24" s="14"/>
      <c r="G24" s="14"/>
      <c r="H24" s="14"/>
      <c r="I24" s="66">
        <f>SUM(I22:I23)</f>
        <v>33150</v>
      </c>
      <c r="J24" s="67"/>
    </row>
    <row r="25" spans="1:10">
      <c r="A25" s="40" t="s">
        <v>50</v>
      </c>
      <c r="B25" s="35" t="s">
        <v>51</v>
      </c>
      <c r="C25" s="35"/>
      <c r="D25" s="35">
        <v>1</v>
      </c>
      <c r="E25" s="35" t="s">
        <v>25</v>
      </c>
      <c r="F25" s="35">
        <v>2</v>
      </c>
      <c r="G25" s="35" t="s">
        <v>26</v>
      </c>
      <c r="H25" s="41">
        <v>1000</v>
      </c>
      <c r="I25" s="41">
        <f t="shared" ref="I25:I27" si="1">H25*F25*D25</f>
        <v>2000</v>
      </c>
      <c r="J25" s="68" t="s">
        <v>52</v>
      </c>
    </row>
    <row r="26" spans="1:10">
      <c r="A26" s="40"/>
      <c r="B26" s="35" t="s">
        <v>53</v>
      </c>
      <c r="C26" s="35"/>
      <c r="D26" s="35">
        <v>1</v>
      </c>
      <c r="E26" s="35" t="s">
        <v>19</v>
      </c>
      <c r="F26" s="35">
        <v>4</v>
      </c>
      <c r="G26" s="35" t="s">
        <v>20</v>
      </c>
      <c r="H26" s="41">
        <v>400</v>
      </c>
      <c r="I26" s="41">
        <f t="shared" si="1"/>
        <v>1600</v>
      </c>
      <c r="J26" s="68"/>
    </row>
    <row r="27" spans="1:10">
      <c r="A27" s="40"/>
      <c r="B27" s="35" t="s">
        <v>54</v>
      </c>
      <c r="C27" s="35"/>
      <c r="D27" s="35">
        <v>2</v>
      </c>
      <c r="E27" s="35" t="s">
        <v>25</v>
      </c>
      <c r="F27" s="35">
        <v>5</v>
      </c>
      <c r="G27" s="35" t="s">
        <v>35</v>
      </c>
      <c r="H27" s="41">
        <v>400</v>
      </c>
      <c r="I27" s="41">
        <f t="shared" si="1"/>
        <v>4000</v>
      </c>
      <c r="J27" s="68"/>
    </row>
    <row r="28" spans="1:10">
      <c r="A28" s="36" t="s">
        <v>55</v>
      </c>
      <c r="B28" s="42"/>
      <c r="C28" s="42"/>
      <c r="D28" s="43"/>
      <c r="E28" s="43"/>
      <c r="F28" s="43"/>
      <c r="G28" s="43"/>
      <c r="H28" s="44"/>
      <c r="I28" s="15">
        <f>SUM(I25:I27)</f>
        <v>7600</v>
      </c>
      <c r="J28" s="67"/>
    </row>
    <row r="29" spans="1:10">
      <c r="A29" s="45" t="s">
        <v>56</v>
      </c>
      <c r="B29" s="46"/>
      <c r="C29" s="47"/>
      <c r="D29" s="48"/>
      <c r="E29" s="48"/>
      <c r="F29" s="48"/>
      <c r="G29" s="48"/>
      <c r="H29" s="49"/>
      <c r="I29" s="69">
        <f>SUM(I16,I18,I21,I24,I28)</f>
        <v>117406</v>
      </c>
      <c r="J29" s="70"/>
    </row>
    <row r="30" spans="1:10">
      <c r="A30" s="45" t="s">
        <v>57</v>
      </c>
      <c r="B30" s="46"/>
      <c r="C30" s="47"/>
      <c r="D30" s="48"/>
      <c r="E30" s="48"/>
      <c r="F30" s="48"/>
      <c r="G30" s="48"/>
      <c r="H30" s="49"/>
      <c r="I30" s="69">
        <f>I29*0.1</f>
        <v>11740.6</v>
      </c>
      <c r="J30" s="70"/>
    </row>
    <row r="31" spans="1:10">
      <c r="A31" s="45" t="s">
        <v>58</v>
      </c>
      <c r="B31" s="46"/>
      <c r="C31" s="47"/>
      <c r="D31" s="48"/>
      <c r="E31" s="48"/>
      <c r="F31" s="48"/>
      <c r="G31" s="48"/>
      <c r="H31" s="49"/>
      <c r="I31" s="69">
        <f>SUM(I29:I30)</f>
        <v>129146.6</v>
      </c>
      <c r="J31" s="70"/>
    </row>
    <row r="32" spans="1:10">
      <c r="A32" s="50" t="s">
        <v>59</v>
      </c>
      <c r="B32" s="51"/>
      <c r="C32" s="51"/>
      <c r="D32" s="52"/>
      <c r="E32" s="52"/>
      <c r="F32" s="52"/>
      <c r="G32" s="52"/>
      <c r="H32" s="52"/>
      <c r="I32" s="71">
        <f>I31*0.06</f>
        <v>7748.796</v>
      </c>
      <c r="J32" s="72"/>
    </row>
    <row r="33" ht="17.25" spans="1:10">
      <c r="A33" s="53" t="s">
        <v>60</v>
      </c>
      <c r="B33" s="54"/>
      <c r="C33" s="55"/>
      <c r="D33" s="56"/>
      <c r="E33" s="56"/>
      <c r="F33" s="56"/>
      <c r="G33" s="56"/>
      <c r="H33" s="56"/>
      <c r="I33" s="73">
        <f>SUM(I31:I32)</f>
        <v>136895.396</v>
      </c>
      <c r="J33" s="74"/>
    </row>
    <row r="43" ht="21" customHeight="1"/>
  </sheetData>
  <mergeCells count="35">
    <mergeCell ref="A1:J1"/>
    <mergeCell ref="B2:C2"/>
    <mergeCell ref="B3:C3"/>
    <mergeCell ref="B5:C5"/>
    <mergeCell ref="B6:C6"/>
    <mergeCell ref="D6:I6"/>
    <mergeCell ref="B7:C7"/>
    <mergeCell ref="B8:C8"/>
    <mergeCell ref="B9:C9"/>
    <mergeCell ref="B10:C10"/>
    <mergeCell ref="B14:C14"/>
    <mergeCell ref="B15:C15"/>
    <mergeCell ref="A16:C16"/>
    <mergeCell ref="B17:C17"/>
    <mergeCell ref="A18:C18"/>
    <mergeCell ref="B19:C19"/>
    <mergeCell ref="B20:C20"/>
    <mergeCell ref="A21:C21"/>
    <mergeCell ref="B22:C22"/>
    <mergeCell ref="B23:C23"/>
    <mergeCell ref="B25:C25"/>
    <mergeCell ref="B26:C26"/>
    <mergeCell ref="B27:C27"/>
    <mergeCell ref="B28:C28"/>
    <mergeCell ref="B29:C29"/>
    <mergeCell ref="B30:C30"/>
    <mergeCell ref="B32:C32"/>
    <mergeCell ref="B33:C33"/>
    <mergeCell ref="A9:A10"/>
    <mergeCell ref="A12:A15"/>
    <mergeCell ref="A19:A20"/>
    <mergeCell ref="A22:A23"/>
    <mergeCell ref="A25:A27"/>
    <mergeCell ref="J25:J27"/>
    <mergeCell ref="B12:C1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贵阳诺富特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Administrator</cp:lastModifiedBy>
  <dcterms:created xsi:type="dcterms:W3CDTF">2018-01-03T09:06:00Z</dcterms:created>
  <dcterms:modified xsi:type="dcterms:W3CDTF">2018-05-16T09:07:32Z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