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7950" activeTab="2"/>
  </bookViews>
  <sheets>
    <sheet name="员工报销明细" sheetId="3" r:id="rId1"/>
    <sheet name="员工差旅明细" sheetId="2" r:id="rId2"/>
    <sheet name="报销" sheetId="4" r:id="rId3"/>
  </sheets>
  <definedNames>
    <definedName name="_xlnm.Print_Area" localSheetId="1">员工差旅明细!$A$1:$K$65</definedName>
  </definedNames>
  <calcPr calcId="124519" concurrentCalc="0"/>
</workbook>
</file>

<file path=xl/calcChain.xml><?xml version="1.0" encoding="utf-8"?>
<calcChain xmlns="http://schemas.openxmlformats.org/spreadsheetml/2006/main">
  <c r="H18" i="4"/>
  <c r="H19"/>
  <c r="H20"/>
  <c r="H22"/>
  <c r="H46"/>
  <c r="C50"/>
  <c r="I50"/>
  <c r="F19"/>
  <c r="H41"/>
  <c r="H42"/>
  <c r="H43"/>
  <c r="H44"/>
  <c r="H45"/>
  <c r="H37"/>
  <c r="H38"/>
  <c r="H39"/>
  <c r="H40"/>
  <c r="H34"/>
  <c r="H35"/>
  <c r="H36"/>
  <c r="H30"/>
  <c r="H31"/>
  <c r="H32"/>
  <c r="H33"/>
  <c r="H26"/>
  <c r="H27"/>
  <c r="H28"/>
  <c r="H29"/>
  <c r="H23"/>
  <c r="H24"/>
  <c r="H25"/>
  <c r="H21"/>
  <c r="H16"/>
  <c r="H17"/>
  <c r="H13"/>
  <c r="H14"/>
  <c r="H15"/>
  <c r="H8"/>
  <c r="H9"/>
  <c r="H10"/>
  <c r="H11"/>
  <c r="H12"/>
  <c r="G45"/>
  <c r="G40"/>
  <c r="G36"/>
  <c r="G33"/>
  <c r="G29"/>
  <c r="G25"/>
  <c r="G22"/>
  <c r="G19"/>
  <c r="G15"/>
  <c r="G12"/>
  <c r="G46"/>
  <c r="G50"/>
  <c r="F45"/>
  <c r="F40"/>
  <c r="F36"/>
  <c r="F33"/>
  <c r="F29"/>
  <c r="F25"/>
  <c r="F22"/>
  <c r="F15"/>
  <c r="F12"/>
  <c r="F46"/>
  <c r="E50"/>
  <c r="E41"/>
  <c r="E45"/>
  <c r="E37"/>
  <c r="E40"/>
  <c r="E34"/>
  <c r="E36"/>
  <c r="E30"/>
  <c r="E33"/>
  <c r="E26"/>
  <c r="E29"/>
  <c r="E23"/>
  <c r="E25"/>
  <c r="E20"/>
  <c r="E22"/>
  <c r="E19"/>
  <c r="E15"/>
  <c r="E8"/>
  <c r="E12"/>
  <c r="E46"/>
  <c r="D45"/>
  <c r="D40"/>
  <c r="D36"/>
  <c r="D33"/>
  <c r="D29"/>
  <c r="D25"/>
  <c r="D22"/>
  <c r="D19"/>
  <c r="D15"/>
  <c r="D12"/>
  <c r="D46"/>
  <c r="C45"/>
  <c r="C40"/>
  <c r="C36"/>
  <c r="C33"/>
  <c r="C29"/>
  <c r="C25"/>
  <c r="C22"/>
  <c r="C19"/>
  <c r="C15"/>
  <c r="C12"/>
  <c r="C46"/>
  <c r="H18" i="2"/>
  <c r="B21"/>
  <c r="E8" i="3"/>
  <c r="C12"/>
  <c r="D12"/>
  <c r="E12"/>
  <c r="C15"/>
  <c r="D15"/>
  <c r="E15"/>
  <c r="C18"/>
  <c r="D18"/>
  <c r="E18"/>
  <c r="E19"/>
  <c r="C21"/>
  <c r="D21"/>
  <c r="E21"/>
  <c r="E22"/>
  <c r="C24"/>
  <c r="D24"/>
  <c r="E24"/>
  <c r="E25"/>
  <c r="C28"/>
  <c r="D28"/>
  <c r="E28"/>
  <c r="E29"/>
  <c r="C32"/>
  <c r="D32"/>
  <c r="E32"/>
  <c r="E33"/>
  <c r="C35"/>
  <c r="D35"/>
  <c r="E35"/>
  <c r="E36"/>
  <c r="C39"/>
  <c r="D39"/>
  <c r="E39"/>
  <c r="E40"/>
  <c r="C44"/>
  <c r="D44"/>
  <c r="E44"/>
  <c r="C45"/>
  <c r="D45"/>
  <c r="E45"/>
  <c r="H40"/>
  <c r="H41"/>
  <c r="H42"/>
  <c r="H43"/>
  <c r="H44"/>
  <c r="H36"/>
  <c r="H37"/>
  <c r="H38"/>
  <c r="H39"/>
  <c r="H33"/>
  <c r="H34"/>
  <c r="H35"/>
  <c r="H29"/>
  <c r="H30"/>
  <c r="H31"/>
  <c r="H32"/>
  <c r="H25"/>
  <c r="H26"/>
  <c r="H27"/>
  <c r="H28"/>
  <c r="H22"/>
  <c r="H23"/>
  <c r="H24"/>
  <c r="H19"/>
  <c r="H20"/>
  <c r="H21"/>
  <c r="H16"/>
  <c r="H17"/>
  <c r="H18"/>
  <c r="H13"/>
  <c r="H14"/>
  <c r="H15"/>
  <c r="H8"/>
  <c r="H9"/>
  <c r="H10"/>
  <c r="H11"/>
  <c r="H12"/>
  <c r="H45"/>
  <c r="C49"/>
  <c r="F44"/>
  <c r="F39"/>
  <c r="F35"/>
  <c r="F32"/>
  <c r="F28"/>
  <c r="F24"/>
  <c r="F21"/>
  <c r="F18"/>
  <c r="F15"/>
  <c r="F12"/>
  <c r="F45"/>
  <c r="E49"/>
  <c r="I64" i="2" l="1"/>
  <c r="H64"/>
  <c r="J60"/>
  <c r="J59"/>
  <c r="F59"/>
  <c r="J58"/>
  <c r="F58"/>
  <c r="J57"/>
  <c r="F57"/>
  <c r="I18"/>
  <c r="G21"/>
  <c r="K21"/>
  <c r="G18"/>
  <c r="I49" i="3"/>
  <c r="G44"/>
  <c r="G39"/>
  <c r="G35"/>
  <c r="G32"/>
  <c r="G28"/>
  <c r="G24"/>
  <c r="G21"/>
  <c r="G18"/>
  <c r="G15"/>
  <c r="G12"/>
  <c r="G45"/>
  <c r="G49"/>
</calcChain>
</file>

<file path=xl/sharedStrings.xml><?xml version="1.0" encoding="utf-8"?>
<sst xmlns="http://schemas.openxmlformats.org/spreadsheetml/2006/main" count="175" uniqueCount="96">
  <si>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</si>
  <si>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</si>
  <si>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</si>
  <si>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</si>
  <si>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</si>
  <si>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</si>
  <si>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</si>
  <si>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</si>
  <si>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</si>
  <si>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</si>
  <si>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</si>
  <si>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</si>
  <si>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</si>
  <si>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</si>
  <si>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</si>
  <si>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</si>
  <si>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</si>
  <si>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</si>
  <si>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</si>
  <si>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</si>
  <si>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</si>
  <si>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</si>
  <si>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</si>
  <si>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</si>
  <si>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</si>
  <si>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</si>
  <si>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</si>
  <si>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</si>
  <si>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</si>
  <si>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</si>
  <si>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</si>
  <si>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</si>
  <si>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</si>
  <si>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</si>
  <si>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</si>
  <si>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</si>
  <si>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</si>
  <si>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</si>
  <si>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</si>
  <si>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</si>
  <si>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</si>
  <si>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</si>
  <si>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</si>
  <si>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</si>
  <si>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</si>
  <si>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</si>
  <si>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</si>
  <si>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</si>
  <si>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</si>
  <si>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</si>
  <si>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</si>
  <si>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</si>
  <si>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</si>
  <si>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</si>
  <si>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</si>
  <si>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</si>
  <si>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</si>
  <si>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</si>
  <si>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</si>
  <si>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</si>
  <si>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</si>
  <si>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</si>
  <si>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</si>
  <si>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</si>
  <si>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</si>
  <si>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</si>
  <si>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</si>
  <si>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</si>
  <si>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</si>
  <si>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</si>
  <si>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</si>
  <si>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</si>
  <si>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</si>
  <si>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</si>
  <si>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</si>
  <si>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</si>
  <si>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</si>
  <si>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</si>
  <si>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</si>
  <si>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</si>
  <si>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团号：HMOA-181123-SXY600 </t>
    <phoneticPr fontId="12" type="noConversion"/>
  </si>
  <si>
    <r>
      <t>会议日期：1</t>
    </r>
    <r>
      <rPr>
        <b/>
        <sz val="11"/>
        <color theme="1"/>
        <rFont val="宋体"/>
        <family val="3"/>
        <charset val="134"/>
        <scheme val="minor"/>
      </rPr>
      <t>1</t>
    </r>
    <r>
      <rPr>
        <b/>
        <sz val="11"/>
        <color theme="1"/>
        <rFont val="宋体"/>
        <charset val="134"/>
        <scheme val="minor"/>
      </rPr>
      <t>月</t>
    </r>
    <r>
      <rPr>
        <b/>
        <sz val="11"/>
        <color theme="1"/>
        <rFont val="宋体"/>
        <family val="3"/>
        <charset val="134"/>
        <scheme val="minor"/>
      </rPr>
      <t>14</t>
    </r>
    <r>
      <rPr>
        <b/>
        <sz val="11"/>
        <color theme="1"/>
        <rFont val="宋体"/>
        <charset val="134"/>
        <scheme val="minor"/>
      </rPr>
      <t>日</t>
    </r>
    <phoneticPr fontId="12" type="noConversion"/>
  </si>
  <si>
    <t>零食采买</t>
    <phoneticPr fontId="12" type="noConversion"/>
  </si>
  <si>
    <t>马可</t>
    <phoneticPr fontId="12" type="noConversion"/>
  </si>
  <si>
    <t>总监</t>
    <phoneticPr fontId="12" type="noConversion"/>
  </si>
  <si>
    <t>上海、北京</t>
    <phoneticPr fontId="12" type="noConversion"/>
  </si>
  <si>
    <t>路桥费</t>
    <phoneticPr fontId="12" type="noConversion"/>
  </si>
  <si>
    <t>停车费</t>
    <phoneticPr fontId="12" type="noConversion"/>
  </si>
  <si>
    <t>住宿费</t>
    <phoneticPr fontId="12" type="noConversion"/>
  </si>
  <si>
    <t>机场打包</t>
    <phoneticPr fontId="12" type="noConversion"/>
  </si>
  <si>
    <t>出租车</t>
    <phoneticPr fontId="12" type="noConversion"/>
  </si>
  <si>
    <t>专车</t>
    <phoneticPr fontId="12" type="noConversion"/>
  </si>
  <si>
    <t>闪送</t>
    <phoneticPr fontId="12" type="noConversion"/>
  </si>
  <si>
    <t>上海往返北京</t>
    <phoneticPr fontId="12" type="noConversion"/>
  </si>
  <si>
    <t>车贴（补票）</t>
    <phoneticPr fontId="12" type="noConversion"/>
  </si>
  <si>
    <t>服务费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</si>
</sst>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1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80" fontId="6" fillId="0" borderId="9" xfId="0" applyNumberFormat="1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1"/>
  <sheetViews>
    <sheetView topLeftCell="A40" workbookViewId="0">
      <selection activeCell="I49" sqref="I49"/>
    </sheetView>
  </sheetViews>
  <sheetFormatPr defaultColWidth="9" defaultRowHeight="21" customHeight="1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3.25" bestFit="1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>
      <c r="C2" s="59" t="s">
        <v>0</v>
      </c>
      <c r="D2" s="59"/>
      <c r="E2" s="59"/>
      <c r="F2" s="59"/>
      <c r="G2" s="59"/>
      <c r="H2" s="59"/>
      <c r="I2" s="46"/>
      <c r="J2" s="46"/>
      <c r="K2" s="46"/>
      <c r="L2" s="46"/>
    </row>
    <row r="4" spans="1:12" ht="21" customHeight="1">
      <c r="H4" s="93" t="s">
        <v>80</v>
      </c>
      <c r="I4" s="94"/>
      <c r="J4" s="93" t="s">
        <v>81</v>
      </c>
    </row>
    <row r="5" spans="1:12" ht="21" customHeight="1">
      <c r="H5" s="95"/>
      <c r="I5" s="95"/>
      <c r="J5" s="95"/>
    </row>
    <row r="6" spans="1:12" ht="21" customHeight="1">
      <c r="A6" s="73" t="s">
        <v>1</v>
      </c>
      <c r="B6" s="78" t="s">
        <v>2</v>
      </c>
      <c r="C6" s="60" t="s">
        <v>3</v>
      </c>
      <c r="D6" s="61"/>
      <c r="E6" s="62"/>
      <c r="F6" s="63" t="s">
        <v>4</v>
      </c>
      <c r="G6" s="63"/>
      <c r="H6" s="63"/>
      <c r="I6" s="63"/>
      <c r="J6" s="78" t="s">
        <v>5</v>
      </c>
    </row>
    <row r="7" spans="1:12" ht="21" customHeight="1">
      <c r="A7" s="73"/>
      <c r="B7" s="7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8"/>
    </row>
    <row r="8" spans="1:12" ht="21" customHeight="1">
      <c r="A8" s="74">
        <v>1</v>
      </c>
      <c r="B8" s="70" t="s">
        <v>13</v>
      </c>
      <c r="C8" s="79">
        <v>2000</v>
      </c>
      <c r="D8" s="82">
        <v>1</v>
      </c>
      <c r="E8" s="79">
        <f>C8*D8</f>
        <v>2000</v>
      </c>
      <c r="F8" s="37">
        <v>5</v>
      </c>
      <c r="G8" s="37">
        <v>0</v>
      </c>
      <c r="H8" s="37">
        <f>F8+G8</f>
        <v>5</v>
      </c>
      <c r="I8" s="53" t="s">
        <v>86</v>
      </c>
      <c r="J8" s="87" t="s">
        <v>14</v>
      </c>
    </row>
    <row r="9" spans="1:12" ht="21" customHeight="1">
      <c r="A9" s="74"/>
      <c r="B9" s="70"/>
      <c r="C9" s="80"/>
      <c r="D9" s="83"/>
      <c r="E9" s="80"/>
      <c r="F9" s="37">
        <v>72.5</v>
      </c>
      <c r="G9" s="37">
        <v>0</v>
      </c>
      <c r="H9" s="37">
        <f>F9+G9</f>
        <v>72.5</v>
      </c>
      <c r="I9" s="47" t="s">
        <v>87</v>
      </c>
      <c r="J9" s="88"/>
    </row>
    <row r="10" spans="1:12" ht="21" customHeight="1">
      <c r="A10" s="74"/>
      <c r="B10" s="70"/>
      <c r="C10" s="80"/>
      <c r="D10" s="83"/>
      <c r="E10" s="80"/>
      <c r="F10" s="37">
        <v>498</v>
      </c>
      <c r="G10" s="37">
        <v>0</v>
      </c>
      <c r="H10" s="37">
        <f>F10+G10</f>
        <v>498</v>
      </c>
      <c r="I10" s="47" t="s">
        <v>90</v>
      </c>
      <c r="J10" s="88"/>
    </row>
    <row r="11" spans="1:12" ht="21" customHeight="1">
      <c r="A11" s="74"/>
      <c r="B11" s="70"/>
      <c r="C11" s="81"/>
      <c r="D11" s="84"/>
      <c r="E11" s="81"/>
      <c r="F11" s="37">
        <v>1329.01</v>
      </c>
      <c r="G11" s="37">
        <v>0</v>
      </c>
      <c r="H11" s="37">
        <f>F11+G11</f>
        <v>1329.01</v>
      </c>
      <c r="I11" s="47" t="s">
        <v>91</v>
      </c>
      <c r="J11" s="88"/>
    </row>
    <row r="12" spans="1:12" s="30" customFormat="1" ht="21" customHeight="1">
      <c r="A12" s="38"/>
      <c r="B12" s="39" t="s">
        <v>15</v>
      </c>
      <c r="C12" s="40">
        <f>SUM(C8)</f>
        <v>2000</v>
      </c>
      <c r="D12" s="40">
        <f>SUM(D8)</f>
        <v>1</v>
      </c>
      <c r="E12" s="40">
        <f>SUM(E8)</f>
        <v>2000</v>
      </c>
      <c r="F12" s="40">
        <f>SUM(F8:F11)</f>
        <v>1904.51</v>
      </c>
      <c r="G12" s="40">
        <f>SUM(G8:G11)</f>
        <v>0</v>
      </c>
      <c r="H12" s="40">
        <f>SUM(H8:H11)</f>
        <v>1904.51</v>
      </c>
      <c r="I12" s="48"/>
      <c r="J12" s="89"/>
    </row>
    <row r="13" spans="1:12" ht="21" customHeight="1">
      <c r="A13" s="75">
        <v>2</v>
      </c>
      <c r="B13" s="67" t="s">
        <v>16</v>
      </c>
      <c r="C13" s="79">
        <v>0</v>
      </c>
      <c r="D13" s="75"/>
      <c r="E13" s="79">
        <v>0</v>
      </c>
      <c r="F13" s="37">
        <v>0</v>
      </c>
      <c r="G13" s="37">
        <v>0</v>
      </c>
      <c r="H13" s="37">
        <f>F13+G13</f>
        <v>0</v>
      </c>
      <c r="I13" s="47"/>
      <c r="J13" s="87" t="s">
        <v>17</v>
      </c>
    </row>
    <row r="14" spans="1:12" ht="21" customHeight="1">
      <c r="A14" s="76"/>
      <c r="B14" s="68"/>
      <c r="C14" s="81"/>
      <c r="D14" s="76"/>
      <c r="E14" s="81"/>
      <c r="F14" s="37">
        <v>0</v>
      </c>
      <c r="G14" s="37">
        <v>0</v>
      </c>
      <c r="H14" s="37">
        <f t="shared" ref="H14" si="0">F14+G14</f>
        <v>0</v>
      </c>
      <c r="I14" s="47"/>
      <c r="J14" s="88"/>
    </row>
    <row r="15" spans="1:12" s="30" customFormat="1" ht="21" customHeight="1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>
        <f>SUM(F13:F14)</f>
        <v>0</v>
      </c>
      <c r="G15" s="40">
        <f>SUM(G13:G14)</f>
        <v>0</v>
      </c>
      <c r="H15" s="40">
        <f>SUM(H13:H14)</f>
        <v>0</v>
      </c>
      <c r="I15" s="48"/>
      <c r="J15" s="89"/>
    </row>
    <row r="16" spans="1:12" s="30" customFormat="1" ht="21" customHeight="1">
      <c r="A16" s="41">
        <v>3</v>
      </c>
      <c r="B16" s="67" t="s">
        <v>19</v>
      </c>
      <c r="C16" s="79">
        <v>0</v>
      </c>
      <c r="D16" s="85"/>
      <c r="E16" s="79">
        <v>0</v>
      </c>
      <c r="F16" s="37">
        <v>0</v>
      </c>
      <c r="G16" s="37">
        <v>0</v>
      </c>
      <c r="H16" s="37">
        <f>F16</f>
        <v>0</v>
      </c>
      <c r="I16" s="49"/>
      <c r="J16" s="99"/>
    </row>
    <row r="17" spans="1:10" s="30" customFormat="1" ht="21" customHeight="1">
      <c r="A17" s="42"/>
      <c r="B17" s="69"/>
      <c r="C17" s="81"/>
      <c r="D17" s="86"/>
      <c r="E17" s="81"/>
      <c r="F17" s="37">
        <v>0</v>
      </c>
      <c r="G17" s="37">
        <v>0</v>
      </c>
      <c r="H17" s="37">
        <f>F17</f>
        <v>0</v>
      </c>
      <c r="I17" s="49"/>
      <c r="J17" s="99"/>
    </row>
    <row r="18" spans="1:10" s="30" customFormat="1" ht="21" customHeight="1">
      <c r="A18" s="38"/>
      <c r="B18" s="39" t="s">
        <v>20</v>
      </c>
      <c r="C18" s="40">
        <f>SUM(C16)</f>
        <v>0</v>
      </c>
      <c r="D18" s="40">
        <f>D16</f>
        <v>0</v>
      </c>
      <c r="E18" s="40">
        <f>E16</f>
        <v>0</v>
      </c>
      <c r="F18" s="40">
        <f>SUM(F16:F17)</f>
        <v>0</v>
      </c>
      <c r="G18" s="40">
        <f>G16</f>
        <v>0</v>
      </c>
      <c r="H18" s="40">
        <f>SUM(H16:H17)</f>
        <v>0</v>
      </c>
      <c r="I18" s="48"/>
      <c r="J18" s="100"/>
    </row>
    <row r="19" spans="1:10" ht="21" customHeight="1">
      <c r="A19" s="74">
        <v>4</v>
      </c>
      <c r="B19" s="70" t="s">
        <v>21</v>
      </c>
      <c r="C19" s="79">
        <v>30000</v>
      </c>
      <c r="D19" s="82">
        <v>1</v>
      </c>
      <c r="E19" s="79">
        <f>C19</f>
        <v>30000</v>
      </c>
      <c r="F19" s="37">
        <v>35000</v>
      </c>
      <c r="G19" s="37">
        <v>0</v>
      </c>
      <c r="H19" s="37">
        <f t="shared" ref="H19:H27" si="1">F19+G19</f>
        <v>35000</v>
      </c>
      <c r="I19" s="47"/>
      <c r="J19" s="96" t="s">
        <v>22</v>
      </c>
    </row>
    <row r="20" spans="1:10" ht="21" customHeight="1">
      <c r="A20" s="74"/>
      <c r="B20" s="70"/>
      <c r="C20" s="81"/>
      <c r="D20" s="84"/>
      <c r="E20" s="81"/>
      <c r="F20" s="37">
        <v>443</v>
      </c>
      <c r="G20" s="37">
        <v>0</v>
      </c>
      <c r="H20" s="37">
        <f t="shared" si="1"/>
        <v>443</v>
      </c>
      <c r="I20" s="47"/>
      <c r="J20" s="97"/>
    </row>
    <row r="21" spans="1:10" s="30" customFormat="1" ht="21" customHeight="1">
      <c r="A21" s="38"/>
      <c r="B21" s="39" t="s">
        <v>23</v>
      </c>
      <c r="C21" s="40">
        <f>SUM(C19)</f>
        <v>30000</v>
      </c>
      <c r="D21" s="40">
        <f>SUM(D19)</f>
        <v>1</v>
      </c>
      <c r="E21" s="40">
        <f t="shared" ref="E21" si="2">SUM(E19)</f>
        <v>30000</v>
      </c>
      <c r="F21" s="40">
        <f>SUM(F19:F20)</f>
        <v>35443</v>
      </c>
      <c r="G21" s="40">
        <f t="shared" ref="G21:H21" si="3">SUM(G19:G20)</f>
        <v>0</v>
      </c>
      <c r="H21" s="40">
        <f t="shared" si="3"/>
        <v>35443</v>
      </c>
      <c r="I21" s="48"/>
      <c r="J21" s="98"/>
    </row>
    <row r="22" spans="1:10" ht="21" customHeight="1">
      <c r="A22" s="75">
        <v>5</v>
      </c>
      <c r="B22" s="67" t="s">
        <v>24</v>
      </c>
      <c r="C22" s="79">
        <v>10000</v>
      </c>
      <c r="D22" s="75">
        <v>1</v>
      </c>
      <c r="E22" s="79">
        <f>C22*D22</f>
        <v>10000</v>
      </c>
      <c r="F22" s="37">
        <v>0</v>
      </c>
      <c r="G22" s="37">
        <v>0</v>
      </c>
      <c r="H22" s="37">
        <f t="shared" si="1"/>
        <v>0</v>
      </c>
      <c r="I22" s="53" t="s">
        <v>82</v>
      </c>
      <c r="J22" s="87" t="s">
        <v>25</v>
      </c>
    </row>
    <row r="23" spans="1:10" ht="21" customHeight="1">
      <c r="A23" s="76"/>
      <c r="B23" s="68"/>
      <c r="C23" s="81"/>
      <c r="D23" s="76"/>
      <c r="E23" s="81"/>
      <c r="F23" s="37">
        <v>0</v>
      </c>
      <c r="G23" s="37">
        <v>0</v>
      </c>
      <c r="H23" s="37">
        <f t="shared" ref="H23" si="4">F23+G23</f>
        <v>0</v>
      </c>
      <c r="I23" s="47"/>
      <c r="J23" s="88"/>
    </row>
    <row r="24" spans="1:10" s="30" customFormat="1" ht="21" customHeight="1">
      <c r="A24" s="38"/>
      <c r="B24" s="39" t="s">
        <v>26</v>
      </c>
      <c r="C24" s="40">
        <f>SUM(C22)</f>
        <v>10000</v>
      </c>
      <c r="D24" s="40">
        <f t="shared" ref="D24:E24" si="5">SUM(D22)</f>
        <v>1</v>
      </c>
      <c r="E24" s="40">
        <f t="shared" si="5"/>
        <v>10000</v>
      </c>
      <c r="F24" s="40">
        <f>SUM(F22:F23)</f>
        <v>0</v>
      </c>
      <c r="G24" s="40">
        <f>SUM(G22:G23)</f>
        <v>0</v>
      </c>
      <c r="H24" s="40">
        <f t="shared" ref="H24" si="6">SUM(H22:H23)</f>
        <v>0</v>
      </c>
      <c r="I24" s="48"/>
      <c r="J24" s="89"/>
    </row>
    <row r="25" spans="1:10" ht="21" customHeight="1">
      <c r="A25" s="74">
        <v>6</v>
      </c>
      <c r="B25" s="70" t="s">
        <v>27</v>
      </c>
      <c r="C25" s="79">
        <v>0</v>
      </c>
      <c r="D25" s="82"/>
      <c r="E25" s="79">
        <f>C25*D25</f>
        <v>0</v>
      </c>
      <c r="F25" s="37">
        <v>0</v>
      </c>
      <c r="G25" s="37">
        <v>0</v>
      </c>
      <c r="H25" s="37">
        <f t="shared" si="1"/>
        <v>0</v>
      </c>
      <c r="I25" s="47"/>
      <c r="J25" s="87" t="s">
        <v>28</v>
      </c>
    </row>
    <row r="26" spans="1:10" ht="21" customHeight="1">
      <c r="A26" s="74"/>
      <c r="B26" s="70"/>
      <c r="C26" s="80"/>
      <c r="D26" s="83"/>
      <c r="E26" s="80"/>
      <c r="F26" s="37">
        <v>0</v>
      </c>
      <c r="G26" s="37">
        <v>0</v>
      </c>
      <c r="H26" s="37">
        <f t="shared" si="1"/>
        <v>0</v>
      </c>
      <c r="I26" s="47"/>
      <c r="J26" s="97"/>
    </row>
    <row r="27" spans="1:10" ht="21" customHeight="1">
      <c r="A27" s="74"/>
      <c r="B27" s="70"/>
      <c r="C27" s="81"/>
      <c r="D27" s="84"/>
      <c r="E27" s="81"/>
      <c r="F27" s="37">
        <v>0</v>
      </c>
      <c r="G27" s="37">
        <v>0</v>
      </c>
      <c r="H27" s="37">
        <f t="shared" si="1"/>
        <v>0</v>
      </c>
      <c r="I27" s="47"/>
      <c r="J27" s="97"/>
    </row>
    <row r="28" spans="1:10" s="30" customFormat="1" ht="21" customHeight="1">
      <c r="A28" s="38"/>
      <c r="B28" s="39" t="s">
        <v>29</v>
      </c>
      <c r="C28" s="40">
        <f>SUM(C25)</f>
        <v>0</v>
      </c>
      <c r="D28" s="40">
        <f t="shared" ref="D28:E28" si="7">SUM(D25)</f>
        <v>0</v>
      </c>
      <c r="E28" s="40">
        <f t="shared" si="7"/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8"/>
      <c r="J28" s="98"/>
    </row>
    <row r="29" spans="1:10" ht="21" customHeight="1">
      <c r="A29" s="74">
        <v>7</v>
      </c>
      <c r="B29" s="70" t="s">
        <v>30</v>
      </c>
      <c r="C29" s="79">
        <v>8000</v>
      </c>
      <c r="D29" s="82">
        <v>1</v>
      </c>
      <c r="E29" s="79">
        <f>C29*D29</f>
        <v>8000</v>
      </c>
      <c r="F29" s="37">
        <v>1880</v>
      </c>
      <c r="G29" s="37">
        <v>0</v>
      </c>
      <c r="H29" s="37">
        <f>F29+G29</f>
        <v>1880</v>
      </c>
      <c r="I29" s="47"/>
      <c r="J29" s="90"/>
    </row>
    <row r="30" spans="1:10" ht="21" customHeight="1">
      <c r="A30" s="74"/>
      <c r="B30" s="70"/>
      <c r="C30" s="80"/>
      <c r="D30" s="83"/>
      <c r="E30" s="80"/>
      <c r="F30" s="37">
        <v>1000</v>
      </c>
      <c r="G30" s="37">
        <v>0</v>
      </c>
      <c r="H30" s="37">
        <f>F30+G30</f>
        <v>1000</v>
      </c>
      <c r="I30" s="47" t="s">
        <v>94</v>
      </c>
      <c r="J30" s="91"/>
    </row>
    <row r="31" spans="1:10" ht="21" customHeight="1">
      <c r="A31" s="74"/>
      <c r="B31" s="70"/>
      <c r="C31" s="81"/>
      <c r="D31" s="84"/>
      <c r="E31" s="81"/>
      <c r="F31" s="37">
        <v>0</v>
      </c>
      <c r="G31" s="37">
        <v>0</v>
      </c>
      <c r="H31" s="37">
        <f>F31+G31</f>
        <v>0</v>
      </c>
      <c r="I31" s="47"/>
      <c r="J31" s="91"/>
    </row>
    <row r="32" spans="1:10" s="30" customFormat="1" ht="21" customHeight="1">
      <c r="A32" s="38"/>
      <c r="B32" s="39" t="s">
        <v>31</v>
      </c>
      <c r="C32" s="40">
        <f>SUM(C29)</f>
        <v>8000</v>
      </c>
      <c r="D32" s="40">
        <f t="shared" ref="D32:E32" si="8">SUM(D29)</f>
        <v>1</v>
      </c>
      <c r="E32" s="40">
        <f t="shared" si="8"/>
        <v>8000</v>
      </c>
      <c r="F32" s="40">
        <f>SUM(F29:F31)</f>
        <v>2880</v>
      </c>
      <c r="G32" s="40">
        <f>SUM(G29:G31)</f>
        <v>0</v>
      </c>
      <c r="H32" s="40">
        <f>SUM(H29:H31)</f>
        <v>2880</v>
      </c>
      <c r="I32" s="48"/>
      <c r="J32" s="92"/>
    </row>
    <row r="33" spans="1:10" ht="21" customHeight="1">
      <c r="A33" s="74">
        <v>8</v>
      </c>
      <c r="B33" s="70" t="s">
        <v>32</v>
      </c>
      <c r="C33" s="79">
        <v>0</v>
      </c>
      <c r="D33" s="82"/>
      <c r="E33" s="79">
        <f>C33*D33</f>
        <v>0</v>
      </c>
      <c r="F33" s="37">
        <v>0</v>
      </c>
      <c r="G33" s="37">
        <v>0</v>
      </c>
      <c r="H33" s="37">
        <f>F33+G33</f>
        <v>0</v>
      </c>
      <c r="I33" s="47"/>
      <c r="J33" s="96" t="s">
        <v>33</v>
      </c>
    </row>
    <row r="34" spans="1:10" ht="21" customHeight="1">
      <c r="A34" s="74"/>
      <c r="B34" s="70"/>
      <c r="C34" s="81"/>
      <c r="D34" s="84"/>
      <c r="E34" s="81"/>
      <c r="F34" s="37">
        <v>0</v>
      </c>
      <c r="G34" s="37">
        <v>0</v>
      </c>
      <c r="H34" s="37">
        <f>F34+G34</f>
        <v>0</v>
      </c>
      <c r="I34" s="47"/>
      <c r="J34" s="97"/>
    </row>
    <row r="35" spans="1:10" s="30" customFormat="1" ht="21" customHeight="1">
      <c r="A35" s="38"/>
      <c r="B35" s="39" t="s">
        <v>34</v>
      </c>
      <c r="C35" s="40">
        <f>SUM(C33)</f>
        <v>0</v>
      </c>
      <c r="D35" s="40">
        <f t="shared" ref="D35:E35" si="9">SUM(D33)</f>
        <v>0</v>
      </c>
      <c r="E35" s="40">
        <f t="shared" si="9"/>
        <v>0</v>
      </c>
      <c r="F35" s="40">
        <f>SUM(F33:F34)</f>
        <v>0</v>
      </c>
      <c r="G35" s="40">
        <f t="shared" ref="G35:H35" si="10">SUM(G33:G34)</f>
        <v>0</v>
      </c>
      <c r="H35" s="40">
        <f t="shared" si="10"/>
        <v>0</v>
      </c>
      <c r="I35" s="48"/>
      <c r="J35" s="98"/>
    </row>
    <row r="36" spans="1:10" ht="21" customHeight="1">
      <c r="A36" s="74">
        <v>9</v>
      </c>
      <c r="B36" s="70" t="s">
        <v>35</v>
      </c>
      <c r="C36" s="79">
        <v>0</v>
      </c>
      <c r="D36" s="82"/>
      <c r="E36" s="79">
        <f>C36*D36</f>
        <v>0</v>
      </c>
      <c r="F36" s="37">
        <v>0</v>
      </c>
      <c r="G36" s="37">
        <v>0</v>
      </c>
      <c r="H36" s="37">
        <f>F36+G36</f>
        <v>0</v>
      </c>
      <c r="I36" s="47"/>
      <c r="J36" s="87" t="s">
        <v>36</v>
      </c>
    </row>
    <row r="37" spans="1:10" ht="21" customHeight="1">
      <c r="A37" s="74"/>
      <c r="B37" s="70"/>
      <c r="C37" s="80"/>
      <c r="D37" s="83"/>
      <c r="E37" s="80"/>
      <c r="F37" s="37">
        <v>0</v>
      </c>
      <c r="G37" s="37">
        <v>0</v>
      </c>
      <c r="H37" s="37">
        <f>F37+G37</f>
        <v>0</v>
      </c>
      <c r="I37" s="47"/>
      <c r="J37" s="88"/>
    </row>
    <row r="38" spans="1:10" ht="21" customHeight="1">
      <c r="A38" s="74"/>
      <c r="B38" s="70"/>
      <c r="C38" s="81"/>
      <c r="D38" s="84"/>
      <c r="E38" s="81"/>
      <c r="F38" s="37">
        <v>0</v>
      </c>
      <c r="G38" s="37">
        <v>0</v>
      </c>
      <c r="H38" s="37">
        <f>F38+G38</f>
        <v>0</v>
      </c>
      <c r="I38" s="47"/>
      <c r="J38" s="88"/>
    </row>
    <row r="39" spans="1:10" s="30" customFormat="1" ht="21" customHeight="1">
      <c r="A39" s="38"/>
      <c r="B39" s="39" t="s">
        <v>37</v>
      </c>
      <c r="C39" s="40">
        <f>SUM(C36)</f>
        <v>0</v>
      </c>
      <c r="D39" s="40">
        <f t="shared" ref="D39:E39" si="11">SUM(D36)</f>
        <v>0</v>
      </c>
      <c r="E39" s="40">
        <f t="shared" si="11"/>
        <v>0</v>
      </c>
      <c r="F39" s="40">
        <f>SUM(F36:F38)</f>
        <v>0</v>
      </c>
      <c r="G39" s="40">
        <f t="shared" ref="G39:H39" si="12">SUM(G36:G38)</f>
        <v>0</v>
      </c>
      <c r="H39" s="40">
        <f t="shared" si="12"/>
        <v>0</v>
      </c>
      <c r="I39" s="48"/>
      <c r="J39" s="89"/>
    </row>
    <row r="40" spans="1:10" ht="21" customHeight="1">
      <c r="A40" s="75">
        <v>10</v>
      </c>
      <c r="B40" s="70" t="s">
        <v>38</v>
      </c>
      <c r="C40" s="79">
        <v>0</v>
      </c>
      <c r="D40" s="82"/>
      <c r="E40" s="79">
        <f>C40*D40</f>
        <v>0</v>
      </c>
      <c r="F40" s="37">
        <v>0</v>
      </c>
      <c r="G40" s="37">
        <v>0</v>
      </c>
      <c r="H40" s="37">
        <f>F40+G40</f>
        <v>0</v>
      </c>
      <c r="I40" s="47"/>
      <c r="J40" s="90"/>
    </row>
    <row r="41" spans="1:10" ht="21" customHeight="1">
      <c r="A41" s="77"/>
      <c r="B41" s="70"/>
      <c r="C41" s="80"/>
      <c r="D41" s="83"/>
      <c r="E41" s="80"/>
      <c r="F41" s="37">
        <v>0</v>
      </c>
      <c r="G41" s="37">
        <v>0</v>
      </c>
      <c r="H41" s="37">
        <f>F41+G41</f>
        <v>0</v>
      </c>
      <c r="I41" s="47"/>
      <c r="J41" s="91"/>
    </row>
    <row r="42" spans="1:10" ht="21" customHeight="1">
      <c r="A42" s="77"/>
      <c r="B42" s="70"/>
      <c r="C42" s="80"/>
      <c r="D42" s="83"/>
      <c r="E42" s="80"/>
      <c r="F42" s="37">
        <v>0</v>
      </c>
      <c r="G42" s="37">
        <v>0</v>
      </c>
      <c r="H42" s="37">
        <f>F42+G42</f>
        <v>0</v>
      </c>
      <c r="I42" s="47"/>
      <c r="J42" s="91"/>
    </row>
    <row r="43" spans="1:10" ht="21" customHeight="1">
      <c r="A43" s="77"/>
      <c r="B43" s="70"/>
      <c r="C43" s="81"/>
      <c r="D43" s="84"/>
      <c r="E43" s="81"/>
      <c r="F43" s="37">
        <v>0</v>
      </c>
      <c r="G43" s="37">
        <v>0</v>
      </c>
      <c r="H43" s="37">
        <f>F43+G43</f>
        <v>0</v>
      </c>
      <c r="I43" s="47"/>
      <c r="J43" s="91"/>
    </row>
    <row r="44" spans="1:10" s="30" customFormat="1" ht="21" customHeight="1">
      <c r="A44" s="38"/>
      <c r="B44" s="39" t="s">
        <v>39</v>
      </c>
      <c r="C44" s="40">
        <f>SUM(C40)</f>
        <v>0</v>
      </c>
      <c r="D44" s="40">
        <f t="shared" ref="D44:E44" si="13">SUM(D40)</f>
        <v>0</v>
      </c>
      <c r="E44" s="40">
        <f t="shared" si="13"/>
        <v>0</v>
      </c>
      <c r="F44" s="40">
        <f>SUM(F40:F43)</f>
        <v>0</v>
      </c>
      <c r="G44" s="40">
        <f>SUM(G40:G43)</f>
        <v>0</v>
      </c>
      <c r="H44" s="40">
        <f>SUM(H40:H43)</f>
        <v>0</v>
      </c>
      <c r="I44" s="48"/>
      <c r="J44" s="92"/>
    </row>
    <row r="45" spans="1:10" ht="21" customHeight="1">
      <c r="A45" s="38"/>
      <c r="B45" s="39" t="s">
        <v>40</v>
      </c>
      <c r="C45" s="40">
        <f>SUM(C44,C39,C35,C32,C28,C24,C21,C18,C15,C12)</f>
        <v>50000</v>
      </c>
      <c r="D45" s="40">
        <f t="shared" ref="D45:H45" si="14">SUM(D44,D39,D35,D32,D28,D24,D21,D18,D15,D12)</f>
        <v>4</v>
      </c>
      <c r="E45" s="40">
        <f t="shared" si="14"/>
        <v>50000</v>
      </c>
      <c r="F45" s="40">
        <f t="shared" si="14"/>
        <v>40227.51</v>
      </c>
      <c r="G45" s="40">
        <f t="shared" si="14"/>
        <v>0</v>
      </c>
      <c r="H45" s="40">
        <f t="shared" si="14"/>
        <v>40227.51</v>
      </c>
      <c r="I45" s="48"/>
      <c r="J45" s="50"/>
    </row>
    <row r="48" spans="1:10" ht="21" customHeight="1">
      <c r="A48" s="64" t="s">
        <v>41</v>
      </c>
      <c r="B48" s="65"/>
      <c r="C48" s="66" t="s">
        <v>42</v>
      </c>
      <c r="D48" s="66"/>
      <c r="E48" s="66" t="s">
        <v>43</v>
      </c>
      <c r="F48" s="66"/>
      <c r="G48" s="66" t="s">
        <v>44</v>
      </c>
      <c r="H48" s="66"/>
      <c r="I48" s="51" t="s">
        <v>45</v>
      </c>
    </row>
    <row r="49" spans="1:9" ht="21" customHeight="1">
      <c r="A49" s="71">
        <v>30000</v>
      </c>
      <c r="B49" s="72"/>
      <c r="C49" s="72">
        <f>H45</f>
        <v>40227.51</v>
      </c>
      <c r="D49" s="72"/>
      <c r="E49" s="72">
        <f>F45</f>
        <v>40227.51</v>
      </c>
      <c r="F49" s="72"/>
      <c r="G49" s="72">
        <f>G45</f>
        <v>0</v>
      </c>
      <c r="H49" s="72"/>
      <c r="I49" s="52">
        <f>A49-C49</f>
        <v>-10227.510000000002</v>
      </c>
    </row>
    <row r="51" spans="1:9" ht="21" customHeight="1">
      <c r="A51" s="43" t="s">
        <v>46</v>
      </c>
      <c r="B51" s="44"/>
      <c r="C51" s="45" t="s">
        <v>47</v>
      </c>
      <c r="D51" s="43"/>
      <c r="E51" s="43" t="s">
        <v>48</v>
      </c>
      <c r="F51" s="43"/>
      <c r="G51" s="43" t="s">
        <v>49</v>
      </c>
      <c r="H51" s="43"/>
      <c r="I51" s="44"/>
    </row>
  </sheetData>
  <mergeCells count="75">
    <mergeCell ref="J36:J39"/>
    <mergeCell ref="J40:J44"/>
    <mergeCell ref="H4:I5"/>
    <mergeCell ref="J19:J21"/>
    <mergeCell ref="J22:J24"/>
    <mergeCell ref="J25:J28"/>
    <mergeCell ref="J29:J32"/>
    <mergeCell ref="J33:J35"/>
    <mergeCell ref="J4:J5"/>
    <mergeCell ref="J6:J7"/>
    <mergeCell ref="J8:J12"/>
    <mergeCell ref="J13:J15"/>
    <mergeCell ref="J16:J18"/>
    <mergeCell ref="E25:E27"/>
    <mergeCell ref="E29:E31"/>
    <mergeCell ref="E33:E34"/>
    <mergeCell ref="E36:E38"/>
    <mergeCell ref="E40:E43"/>
    <mergeCell ref="E8:E11"/>
    <mergeCell ref="E13:E14"/>
    <mergeCell ref="E16:E17"/>
    <mergeCell ref="E19:E20"/>
    <mergeCell ref="E22:E23"/>
    <mergeCell ref="D25:D27"/>
    <mergeCell ref="D29:D31"/>
    <mergeCell ref="D33:D34"/>
    <mergeCell ref="D36:D38"/>
    <mergeCell ref="D40:D43"/>
    <mergeCell ref="D8:D11"/>
    <mergeCell ref="D13:D14"/>
    <mergeCell ref="D16:D17"/>
    <mergeCell ref="D19:D20"/>
    <mergeCell ref="D22:D23"/>
    <mergeCell ref="C25:C27"/>
    <mergeCell ref="C29:C31"/>
    <mergeCell ref="C33:C34"/>
    <mergeCell ref="C36:C38"/>
    <mergeCell ref="C40:C43"/>
    <mergeCell ref="C8:C11"/>
    <mergeCell ref="C13:C14"/>
    <mergeCell ref="C16:C17"/>
    <mergeCell ref="C19:C20"/>
    <mergeCell ref="C22:C23"/>
    <mergeCell ref="A49:B49"/>
    <mergeCell ref="C49:D49"/>
    <mergeCell ref="E49:F49"/>
    <mergeCell ref="G49:H49"/>
    <mergeCell ref="A6:A7"/>
    <mergeCell ref="A8:A11"/>
    <mergeCell ref="A13:A14"/>
    <mergeCell ref="A19:A20"/>
    <mergeCell ref="A22:A23"/>
    <mergeCell ref="A25:A27"/>
    <mergeCell ref="A29:A31"/>
    <mergeCell ref="A33:A34"/>
    <mergeCell ref="A36:A38"/>
    <mergeCell ref="A40:A43"/>
    <mergeCell ref="B6:B7"/>
    <mergeCell ref="B8:B11"/>
    <mergeCell ref="C2:H2"/>
    <mergeCell ref="C6:E6"/>
    <mergeCell ref="F6:I6"/>
    <mergeCell ref="A48:B48"/>
    <mergeCell ref="C48:D48"/>
    <mergeCell ref="E48:F48"/>
    <mergeCell ref="G48:H48"/>
    <mergeCell ref="B13:B14"/>
    <mergeCell ref="B16:B17"/>
    <mergeCell ref="B19:B20"/>
    <mergeCell ref="B22:B23"/>
    <mergeCell ref="B25:B27"/>
    <mergeCell ref="B29:B31"/>
    <mergeCell ref="B33:B34"/>
    <mergeCell ref="B36:B38"/>
    <mergeCell ref="B40:B43"/>
  </mergeCells>
  <phoneticPr fontId="12" type="noConversion"/>
  <printOptions horizontalCentered="1" verticalCentered="1"/>
  <pageMargins left="0" right="0" top="0" bottom="0" header="0" footer="0"/>
  <pageSetup paperSize="9" scale="58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topLeftCell="A19" workbookViewId="0">
      <selection activeCell="E17" sqref="E17:F17"/>
    </sheetView>
  </sheetViews>
  <sheetFormatPr defaultColWidth="9" defaultRowHeight="13.5"/>
  <cols>
    <col min="1" max="1" width="1.37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9" t="s">
        <v>50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51</v>
      </c>
      <c r="E5" s="5"/>
      <c r="F5" s="101" t="s">
        <v>83</v>
      </c>
      <c r="G5" s="101"/>
      <c r="H5" s="5" t="s">
        <v>52</v>
      </c>
      <c r="I5" s="4"/>
      <c r="J5" s="101" t="s">
        <v>84</v>
      </c>
      <c r="K5" s="102"/>
    </row>
    <row r="6" spans="2:11" ht="20.100000000000001" customHeight="1">
      <c r="B6" s="6"/>
      <c r="C6" s="7"/>
      <c r="D6" s="8" t="s">
        <v>53</v>
      </c>
      <c r="E6" s="8"/>
      <c r="F6" s="103" t="s">
        <v>85</v>
      </c>
      <c r="G6" s="103"/>
      <c r="H6" s="8" t="s">
        <v>54</v>
      </c>
      <c r="I6" s="7"/>
      <c r="J6" s="103" t="s">
        <v>55</v>
      </c>
      <c r="K6" s="104"/>
    </row>
    <row r="7" spans="2:11" ht="20.100000000000001" customHeight="1">
      <c r="B7" s="6"/>
      <c r="C7" s="7"/>
      <c r="D7" s="8" t="s">
        <v>56</v>
      </c>
      <c r="E7" s="8"/>
      <c r="F7" s="103"/>
      <c r="G7" s="103"/>
      <c r="H7" s="8" t="s">
        <v>57</v>
      </c>
      <c r="I7" s="22"/>
      <c r="J7" s="105">
        <v>43438</v>
      </c>
      <c r="K7" s="104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23"/>
      <c r="J8" s="106"/>
      <c r="K8" s="10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8" t="s">
        <v>1</v>
      </c>
      <c r="C10" s="109"/>
      <c r="D10" s="14" t="s">
        <v>59</v>
      </c>
      <c r="E10" s="110" t="s">
        <v>60</v>
      </c>
      <c r="F10" s="111"/>
      <c r="G10" s="16" t="s">
        <v>61</v>
      </c>
      <c r="H10" s="15" t="s">
        <v>62</v>
      </c>
      <c r="I10" s="110" t="s">
        <v>63</v>
      </c>
      <c r="J10" s="111"/>
      <c r="K10" s="16" t="s">
        <v>64</v>
      </c>
    </row>
    <row r="11" spans="2:11" ht="20.100000000000001" customHeight="1">
      <c r="B11" s="112">
        <v>1</v>
      </c>
      <c r="C11" s="113"/>
      <c r="D11" s="122" t="s">
        <v>65</v>
      </c>
      <c r="E11" s="112" t="s">
        <v>66</v>
      </c>
      <c r="F11" s="113"/>
      <c r="G11" s="17">
        <v>1106</v>
      </c>
      <c r="H11" s="17">
        <v>1106</v>
      </c>
      <c r="I11" s="114"/>
      <c r="J11" s="115"/>
      <c r="K11" s="24" t="s">
        <v>93</v>
      </c>
    </row>
    <row r="12" spans="2:11" ht="45.75" customHeight="1">
      <c r="B12" s="112">
        <v>2</v>
      </c>
      <c r="C12" s="113"/>
      <c r="D12" s="123"/>
      <c r="E12" s="116" t="s">
        <v>68</v>
      </c>
      <c r="F12" s="116"/>
      <c r="G12" s="17">
        <v>0</v>
      </c>
      <c r="H12" s="17">
        <v>0</v>
      </c>
      <c r="I12" s="114"/>
      <c r="J12" s="115"/>
      <c r="K12" s="25"/>
    </row>
    <row r="13" spans="2:11" ht="20.100000000000001" customHeight="1">
      <c r="B13" s="112">
        <v>3</v>
      </c>
      <c r="C13" s="113"/>
      <c r="D13" s="123"/>
      <c r="E13" s="112" t="s">
        <v>69</v>
      </c>
      <c r="F13" s="113"/>
      <c r="G13" s="17">
        <v>12360</v>
      </c>
      <c r="H13" s="17">
        <v>12360</v>
      </c>
      <c r="I13" s="114"/>
      <c r="J13" s="115"/>
      <c r="K13" s="24" t="s">
        <v>67</v>
      </c>
    </row>
    <row r="14" spans="2:11" ht="21.75" customHeight="1">
      <c r="B14" s="112">
        <v>4</v>
      </c>
      <c r="C14" s="113"/>
      <c r="D14" s="123"/>
      <c r="E14" s="112" t="s">
        <v>70</v>
      </c>
      <c r="F14" s="113"/>
      <c r="G14" s="17">
        <v>2521.5</v>
      </c>
      <c r="H14" s="17">
        <v>2521.5</v>
      </c>
      <c r="I14" s="114"/>
      <c r="J14" s="115"/>
      <c r="K14" s="25"/>
    </row>
    <row r="15" spans="2:11" ht="20.100000000000001" customHeight="1">
      <c r="B15" s="112">
        <v>5</v>
      </c>
      <c r="C15" s="113"/>
      <c r="D15" s="122" t="s">
        <v>38</v>
      </c>
      <c r="E15" s="116"/>
      <c r="F15" s="116"/>
      <c r="G15" s="17">
        <v>0</v>
      </c>
      <c r="H15" s="17">
        <v>0</v>
      </c>
      <c r="I15" s="114"/>
      <c r="J15" s="115"/>
      <c r="K15" s="24"/>
    </row>
    <row r="16" spans="2:11" ht="20.100000000000001" customHeight="1">
      <c r="B16" s="112">
        <v>6</v>
      </c>
      <c r="C16" s="113"/>
      <c r="D16" s="123"/>
      <c r="E16" s="116"/>
      <c r="F16" s="116"/>
      <c r="G16" s="17">
        <v>0</v>
      </c>
      <c r="H16" s="17">
        <v>0</v>
      </c>
      <c r="I16" s="114"/>
      <c r="J16" s="115"/>
      <c r="K16" s="24"/>
    </row>
    <row r="17" spans="2:11" ht="20.100000000000001" customHeight="1">
      <c r="B17" s="112">
        <v>7</v>
      </c>
      <c r="C17" s="113"/>
      <c r="D17" s="124"/>
      <c r="E17" s="116"/>
      <c r="F17" s="116"/>
      <c r="G17" s="17">
        <v>0</v>
      </c>
      <c r="H17" s="17">
        <v>0</v>
      </c>
      <c r="I17" s="114"/>
      <c r="J17" s="115"/>
      <c r="K17" s="24"/>
    </row>
    <row r="18" spans="2:11" ht="20.100000000000001" customHeight="1">
      <c r="B18" s="110" t="s">
        <v>40</v>
      </c>
      <c r="C18" s="117"/>
      <c r="D18" s="117"/>
      <c r="E18" s="117"/>
      <c r="F18" s="111"/>
      <c r="G18" s="18">
        <f>SUM(G11:G17)</f>
        <v>15987.5</v>
      </c>
      <c r="H18" s="18">
        <f>SUM(H11:H17)</f>
        <v>15987.5</v>
      </c>
      <c r="I18" s="118">
        <f>SUM(I11:J17)</f>
        <v>0</v>
      </c>
      <c r="J18" s="119"/>
      <c r="K18" s="26"/>
    </row>
    <row r="19" spans="2:11" ht="20.100000000000001" customHeight="1">
      <c r="B19" s="13"/>
      <c r="C19" s="13"/>
      <c r="D19" s="13"/>
      <c r="E19" s="13"/>
      <c r="F19" s="13"/>
      <c r="G19" s="13"/>
      <c r="H19" s="13"/>
      <c r="I19" s="13"/>
      <c r="J19" s="27"/>
      <c r="K19" s="13"/>
    </row>
    <row r="20" spans="2:11" ht="20.100000000000001" customHeight="1">
      <c r="B20" s="120" t="s">
        <v>62</v>
      </c>
      <c r="C20" s="120"/>
      <c r="D20" s="120"/>
      <c r="E20" s="120"/>
      <c r="F20" s="120"/>
      <c r="G20" s="120" t="s">
        <v>71</v>
      </c>
      <c r="H20" s="120"/>
      <c r="I20" s="120"/>
      <c r="J20" s="120"/>
      <c r="K20" s="16" t="s">
        <v>72</v>
      </c>
    </row>
    <row r="21" spans="2:11" ht="20.100000000000001" customHeight="1">
      <c r="B21" s="121">
        <f>H18</f>
        <v>15987.5</v>
      </c>
      <c r="C21" s="121"/>
      <c r="D21" s="121"/>
      <c r="E21" s="121"/>
      <c r="F21" s="121"/>
      <c r="G21" s="121">
        <f>I18</f>
        <v>0</v>
      </c>
      <c r="H21" s="121"/>
      <c r="I21" s="121"/>
      <c r="J21" s="121"/>
      <c r="K21" s="28">
        <f>SUM(B21:J21)</f>
        <v>15987.5</v>
      </c>
    </row>
    <row r="22" spans="2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>
      <c r="B23" s="13" t="s">
        <v>73</v>
      </c>
      <c r="C23" s="13"/>
      <c r="D23" s="13"/>
      <c r="E23" s="13"/>
      <c r="F23" s="13" t="s">
        <v>47</v>
      </c>
      <c r="G23" s="13" t="s">
        <v>74</v>
      </c>
      <c r="H23" s="13"/>
      <c r="I23" s="13"/>
      <c r="J23" s="13" t="s">
        <v>49</v>
      </c>
      <c r="K23" s="13"/>
    </row>
    <row r="55" spans="1:11" ht="18.75">
      <c r="A55" s="59" t="s">
        <v>75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7" spans="1:11" ht="20.100000000000001" customHeight="1">
      <c r="B57" s="3"/>
      <c r="C57" s="4"/>
      <c r="D57" s="5" t="s">
        <v>51</v>
      </c>
      <c r="E57" s="5"/>
      <c r="F57" s="101" t="str">
        <f>F5</f>
        <v>马可</v>
      </c>
      <c r="G57" s="101"/>
      <c r="H57" s="5" t="s">
        <v>52</v>
      </c>
      <c r="I57" s="4"/>
      <c r="J57" s="101" t="str">
        <f>J5</f>
        <v>总监</v>
      </c>
      <c r="K57" s="102"/>
    </row>
    <row r="58" spans="1:11" ht="20.100000000000001" customHeight="1">
      <c r="B58" s="6"/>
      <c r="C58" s="7"/>
      <c r="D58" s="8" t="s">
        <v>53</v>
      </c>
      <c r="E58" s="8"/>
      <c r="F58" s="103" t="str">
        <f>F6</f>
        <v>上海、北京</v>
      </c>
      <c r="G58" s="103"/>
      <c r="H58" s="8" t="s">
        <v>54</v>
      </c>
      <c r="I58" s="7"/>
      <c r="J58" s="103" t="str">
        <f>J6</f>
        <v>上海事业部</v>
      </c>
      <c r="K58" s="104"/>
    </row>
    <row r="59" spans="1:11" ht="20.100000000000001" customHeight="1">
      <c r="B59" s="6"/>
      <c r="C59" s="7"/>
      <c r="D59" s="8" t="s">
        <v>56</v>
      </c>
      <c r="E59" s="8"/>
      <c r="F59" s="103">
        <f>F7</f>
        <v>0</v>
      </c>
      <c r="G59" s="103"/>
      <c r="H59" s="8" t="s">
        <v>57</v>
      </c>
      <c r="I59" s="22"/>
      <c r="J59" s="103">
        <f>J7</f>
        <v>43438</v>
      </c>
      <c r="K59" s="104"/>
    </row>
    <row r="60" spans="1:11" ht="20.100000000000001" customHeight="1">
      <c r="B60" s="9"/>
      <c r="C60" s="10"/>
      <c r="D60" s="11"/>
      <c r="E60" s="11"/>
      <c r="F60" s="12"/>
      <c r="G60" s="12"/>
      <c r="H60" s="11" t="s">
        <v>58</v>
      </c>
      <c r="I60" s="23"/>
      <c r="J60" s="106">
        <f>J8</f>
        <v>0</v>
      </c>
      <c r="K60" s="107"/>
    </row>
    <row r="61" spans="1:11" ht="20.100000000000001" customHeight="1"/>
    <row r="62" spans="1:11" ht="20.100000000000001" customHeight="1">
      <c r="B62" s="116"/>
      <c r="C62" s="116"/>
      <c r="D62" s="19" t="s">
        <v>76</v>
      </c>
      <c r="E62" s="116" t="s">
        <v>77</v>
      </c>
      <c r="F62" s="116"/>
      <c r="G62" s="17" t="s">
        <v>78</v>
      </c>
      <c r="H62" s="17" t="s">
        <v>79</v>
      </c>
      <c r="I62" s="125" t="s">
        <v>40</v>
      </c>
      <c r="J62" s="125"/>
      <c r="K62" s="29" t="s">
        <v>64</v>
      </c>
    </row>
    <row r="63" spans="1:11" ht="20.100000000000001" customHeight="1">
      <c r="B63" s="116">
        <v>1</v>
      </c>
      <c r="C63" s="116"/>
      <c r="D63" s="20"/>
      <c r="E63" s="116"/>
      <c r="F63" s="116"/>
      <c r="G63" s="17"/>
      <c r="H63" s="17"/>
      <c r="I63" s="114"/>
      <c r="J63" s="115"/>
      <c r="K63" s="25"/>
    </row>
    <row r="64" spans="1:11" ht="20.100000000000001" customHeight="1">
      <c r="B64" s="110" t="s">
        <v>40</v>
      </c>
      <c r="C64" s="117"/>
      <c r="D64" s="117"/>
      <c r="E64" s="117"/>
      <c r="F64" s="111"/>
      <c r="G64" s="18"/>
      <c r="H64" s="18">
        <f>SUM(H19:H63)</f>
        <v>0</v>
      </c>
      <c r="I64" s="118">
        <f>SUM(I63:J63)</f>
        <v>0</v>
      </c>
      <c r="J64" s="119"/>
      <c r="K64" s="26"/>
    </row>
    <row r="65" spans="2:11" ht="20.100000000000001" customHeight="1">
      <c r="B65" s="13" t="s">
        <v>73</v>
      </c>
      <c r="C65" s="13"/>
      <c r="D65" s="13"/>
      <c r="E65" s="13"/>
      <c r="F65" s="13" t="s">
        <v>47</v>
      </c>
      <c r="G65" s="13" t="s">
        <v>74</v>
      </c>
      <c r="H65" s="13"/>
      <c r="I65" s="13"/>
      <c r="J65" s="13" t="s">
        <v>49</v>
      </c>
      <c r="K65" s="13"/>
    </row>
  </sheetData>
  <mergeCells count="56">
    <mergeCell ref="B64:F64"/>
    <mergeCell ref="I64:J64"/>
    <mergeCell ref="D11:D14"/>
    <mergeCell ref="D15:D17"/>
    <mergeCell ref="J60:K60"/>
    <mergeCell ref="B62:C62"/>
    <mergeCell ref="E62:F62"/>
    <mergeCell ref="I62:J62"/>
    <mergeCell ref="B63:C63"/>
    <mergeCell ref="E63:F63"/>
    <mergeCell ref="I63:J63"/>
    <mergeCell ref="F57:G57"/>
    <mergeCell ref="J57:K57"/>
    <mergeCell ref="F58:G58"/>
    <mergeCell ref="J58:K58"/>
    <mergeCell ref="F59:G59"/>
    <mergeCell ref="J59:K59"/>
    <mergeCell ref="B20:F20"/>
    <mergeCell ref="G20:J20"/>
    <mergeCell ref="B21:F21"/>
    <mergeCell ref="G21:J21"/>
    <mergeCell ref="A55:K55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3" fitToHeight="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L52"/>
  <sheetViews>
    <sheetView tabSelected="1" topLeftCell="A10" workbookViewId="0">
      <selection activeCell="G21" sqref="G21"/>
    </sheetView>
  </sheetViews>
  <sheetFormatPr defaultColWidth="9" defaultRowHeight="21" customHeight="1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3.25" bestFit="1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>
      <c r="C2" s="59" t="s">
        <v>0</v>
      </c>
      <c r="D2" s="59"/>
      <c r="E2" s="59"/>
      <c r="F2" s="59"/>
      <c r="G2" s="59"/>
      <c r="H2" s="59"/>
      <c r="I2" s="46"/>
      <c r="J2" s="46"/>
      <c r="K2" s="46"/>
      <c r="L2" s="46"/>
    </row>
    <row r="4" spans="1:12" ht="21" customHeight="1">
      <c r="H4" s="93" t="s">
        <v>80</v>
      </c>
      <c r="I4" s="94"/>
      <c r="J4" s="93" t="s">
        <v>81</v>
      </c>
    </row>
    <row r="5" spans="1:12" ht="21" customHeight="1">
      <c r="H5" s="95"/>
      <c r="I5" s="95"/>
      <c r="J5" s="95"/>
    </row>
    <row r="6" spans="1:12" ht="21" customHeight="1">
      <c r="A6" s="73" t="s">
        <v>1</v>
      </c>
      <c r="B6" s="78" t="s">
        <v>2</v>
      </c>
      <c r="C6" s="60" t="s">
        <v>3</v>
      </c>
      <c r="D6" s="61"/>
      <c r="E6" s="62"/>
      <c r="F6" s="63" t="s">
        <v>4</v>
      </c>
      <c r="G6" s="63"/>
      <c r="H6" s="63"/>
      <c r="I6" s="63"/>
      <c r="J6" s="78" t="s">
        <v>5</v>
      </c>
    </row>
    <row r="7" spans="1:12" ht="21" customHeight="1">
      <c r="A7" s="73"/>
      <c r="B7" s="78"/>
      <c r="C7" s="35" t="s">
        <v>6</v>
      </c>
      <c r="D7" s="36" t="s">
        <v>7</v>
      </c>
      <c r="E7" s="33" t="s">
        <v>8</v>
      </c>
      <c r="F7" s="56" t="s">
        <v>9</v>
      </c>
      <c r="G7" s="56" t="s">
        <v>10</v>
      </c>
      <c r="H7" s="56" t="s">
        <v>11</v>
      </c>
      <c r="I7" s="56" t="s">
        <v>12</v>
      </c>
      <c r="J7" s="78"/>
    </row>
    <row r="8" spans="1:12" ht="21" customHeight="1">
      <c r="A8" s="74">
        <v>1</v>
      </c>
      <c r="B8" s="70" t="s">
        <v>13</v>
      </c>
      <c r="C8" s="79">
        <v>2000</v>
      </c>
      <c r="D8" s="82">
        <v>1</v>
      </c>
      <c r="E8" s="79">
        <f>C8*D8</f>
        <v>2000</v>
      </c>
      <c r="F8" s="37">
        <v>0</v>
      </c>
      <c r="G8" s="37">
        <v>0</v>
      </c>
      <c r="H8" s="37">
        <f>F8+G8</f>
        <v>0</v>
      </c>
      <c r="I8" s="53" t="s">
        <v>86</v>
      </c>
      <c r="J8" s="87" t="s">
        <v>14</v>
      </c>
    </row>
    <row r="9" spans="1:12" ht="21" customHeight="1">
      <c r="A9" s="74"/>
      <c r="B9" s="70"/>
      <c r="C9" s="80"/>
      <c r="D9" s="83"/>
      <c r="E9" s="80"/>
      <c r="F9" s="37">
        <v>0</v>
      </c>
      <c r="G9" s="37">
        <v>0</v>
      </c>
      <c r="H9" s="37">
        <f>F9+G9</f>
        <v>0</v>
      </c>
      <c r="I9" s="47" t="s">
        <v>87</v>
      </c>
      <c r="J9" s="88"/>
    </row>
    <row r="10" spans="1:12" ht="21" customHeight="1">
      <c r="A10" s="74"/>
      <c r="B10" s="70"/>
      <c r="C10" s="80"/>
      <c r="D10" s="83"/>
      <c r="E10" s="80"/>
      <c r="F10" s="37">
        <v>0</v>
      </c>
      <c r="G10" s="37">
        <v>0</v>
      </c>
      <c r="H10" s="37">
        <f>F10+G10</f>
        <v>0</v>
      </c>
      <c r="I10" s="47" t="s">
        <v>90</v>
      </c>
      <c r="J10" s="88"/>
    </row>
    <row r="11" spans="1:12" ht="21" customHeight="1">
      <c r="A11" s="74"/>
      <c r="B11" s="70"/>
      <c r="C11" s="81"/>
      <c r="D11" s="84"/>
      <c r="E11" s="81"/>
      <c r="F11" s="37">
        <v>0</v>
      </c>
      <c r="G11" s="37">
        <v>0</v>
      </c>
      <c r="H11" s="37">
        <f>F11+G11</f>
        <v>0</v>
      </c>
      <c r="I11" s="47" t="s">
        <v>91</v>
      </c>
      <c r="J11" s="88"/>
    </row>
    <row r="12" spans="1:12" s="30" customFormat="1" ht="21" customHeight="1">
      <c r="A12" s="38"/>
      <c r="B12" s="39" t="s">
        <v>15</v>
      </c>
      <c r="C12" s="40">
        <f>SUM(C8)</f>
        <v>2000</v>
      </c>
      <c r="D12" s="40">
        <f>SUM(D8)</f>
        <v>1</v>
      </c>
      <c r="E12" s="40">
        <f>SUM(E8)</f>
        <v>2000</v>
      </c>
      <c r="F12" s="40">
        <f>SUM(F8:F11)</f>
        <v>0</v>
      </c>
      <c r="G12" s="40">
        <f>SUM(G8:G11)</f>
        <v>0</v>
      </c>
      <c r="H12" s="40">
        <f>SUM(H8:H11)</f>
        <v>0</v>
      </c>
      <c r="I12" s="48"/>
      <c r="J12" s="89"/>
    </row>
    <row r="13" spans="1:12" ht="21" customHeight="1">
      <c r="A13" s="75">
        <v>2</v>
      </c>
      <c r="B13" s="67" t="s">
        <v>16</v>
      </c>
      <c r="C13" s="79">
        <v>0</v>
      </c>
      <c r="D13" s="75"/>
      <c r="E13" s="79">
        <v>0</v>
      </c>
      <c r="F13" s="37">
        <v>0</v>
      </c>
      <c r="G13" s="37">
        <v>0</v>
      </c>
      <c r="H13" s="37">
        <f>F13+G13</f>
        <v>0</v>
      </c>
      <c r="I13" s="47"/>
      <c r="J13" s="87" t="s">
        <v>17</v>
      </c>
    </row>
    <row r="14" spans="1:12" ht="21" customHeight="1">
      <c r="A14" s="76"/>
      <c r="B14" s="68"/>
      <c r="C14" s="81"/>
      <c r="D14" s="76"/>
      <c r="E14" s="81"/>
      <c r="F14" s="37">
        <v>0</v>
      </c>
      <c r="G14" s="37">
        <v>0</v>
      </c>
      <c r="H14" s="37">
        <f t="shared" ref="H14" si="0">F14+G14</f>
        <v>0</v>
      </c>
      <c r="I14" s="47"/>
      <c r="J14" s="88"/>
    </row>
    <row r="15" spans="1:12" s="30" customFormat="1" ht="21" customHeight="1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>
        <f>SUM(F13:F14)</f>
        <v>0</v>
      </c>
      <c r="G15" s="40">
        <f>SUM(G13:G14)</f>
        <v>0</v>
      </c>
      <c r="H15" s="40">
        <f>SUM(H13:H14)</f>
        <v>0</v>
      </c>
      <c r="I15" s="48"/>
      <c r="J15" s="89"/>
    </row>
    <row r="16" spans="1:12" s="30" customFormat="1" ht="21" customHeight="1">
      <c r="A16" s="55">
        <v>3</v>
      </c>
      <c r="B16" s="67" t="s">
        <v>19</v>
      </c>
      <c r="C16" s="79">
        <v>0</v>
      </c>
      <c r="D16" s="85"/>
      <c r="E16" s="79">
        <v>0</v>
      </c>
      <c r="F16" s="37">
        <v>2040.5</v>
      </c>
      <c r="G16" s="37">
        <v>0</v>
      </c>
      <c r="H16" s="37">
        <f>F16</f>
        <v>2040.5</v>
      </c>
      <c r="I16" s="49" t="s">
        <v>88</v>
      </c>
      <c r="J16" s="99"/>
    </row>
    <row r="17" spans="1:10" s="30" customFormat="1" ht="13.5">
      <c r="A17" s="55"/>
      <c r="B17" s="69"/>
      <c r="C17" s="81"/>
      <c r="D17" s="86"/>
      <c r="E17" s="81"/>
      <c r="F17" s="37">
        <v>2670</v>
      </c>
      <c r="G17" s="37">
        <v>0</v>
      </c>
      <c r="H17" s="37">
        <f>F17</f>
        <v>2670</v>
      </c>
      <c r="I17" s="49" t="s">
        <v>88</v>
      </c>
      <c r="J17" s="99"/>
    </row>
    <row r="18" spans="1:10" s="30" customFormat="1" ht="16.5">
      <c r="A18" s="55"/>
      <c r="B18" s="57"/>
      <c r="C18" s="54"/>
      <c r="D18" s="58"/>
      <c r="E18" s="54"/>
      <c r="F18" s="37">
        <v>2000</v>
      </c>
      <c r="G18" s="37">
        <v>0</v>
      </c>
      <c r="H18" s="37">
        <f>F18</f>
        <v>2000</v>
      </c>
      <c r="I18" s="49" t="s">
        <v>95</v>
      </c>
      <c r="J18" s="99"/>
    </row>
    <row r="19" spans="1:10" s="30" customFormat="1" ht="16.5">
      <c r="A19" s="38"/>
      <c r="B19" s="39" t="s">
        <v>20</v>
      </c>
      <c r="C19" s="40">
        <f>SUM(C16)</f>
        <v>0</v>
      </c>
      <c r="D19" s="40">
        <f>D16</f>
        <v>0</v>
      </c>
      <c r="E19" s="40">
        <f>E16</f>
        <v>0</v>
      </c>
      <c r="F19" s="40">
        <f>SUM(F16:F18)</f>
        <v>6710.5</v>
      </c>
      <c r="G19" s="40">
        <f>G16</f>
        <v>0</v>
      </c>
      <c r="H19" s="40">
        <f>SUM(H16:H18)</f>
        <v>6710.5</v>
      </c>
      <c r="I19" s="48"/>
      <c r="J19" s="100"/>
    </row>
    <row r="20" spans="1:10" ht="13.5">
      <c r="A20" s="74">
        <v>4</v>
      </c>
      <c r="B20" s="70" t="s">
        <v>21</v>
      </c>
      <c r="C20" s="79">
        <v>30000</v>
      </c>
      <c r="D20" s="82">
        <v>1</v>
      </c>
      <c r="E20" s="79">
        <f>C20</f>
        <v>30000</v>
      </c>
      <c r="F20" s="37">
        <v>176.02</v>
      </c>
      <c r="G20" s="37">
        <v>0</v>
      </c>
      <c r="H20" s="37">
        <f t="shared" ref="H20:H28" si="1">F20+G20</f>
        <v>176.02</v>
      </c>
      <c r="I20" s="47"/>
      <c r="J20" s="96" t="s">
        <v>22</v>
      </c>
    </row>
    <row r="21" spans="1:10" ht="13.5">
      <c r="A21" s="74"/>
      <c r="B21" s="70"/>
      <c r="C21" s="81"/>
      <c r="D21" s="84"/>
      <c r="E21" s="81"/>
      <c r="F21" s="37">
        <v>0</v>
      </c>
      <c r="G21" s="37">
        <v>0</v>
      </c>
      <c r="H21" s="37">
        <f t="shared" si="1"/>
        <v>0</v>
      </c>
      <c r="I21" s="47"/>
      <c r="J21" s="97"/>
    </row>
    <row r="22" spans="1:10" s="30" customFormat="1" ht="16.5">
      <c r="A22" s="38"/>
      <c r="B22" s="39" t="s">
        <v>23</v>
      </c>
      <c r="C22" s="40">
        <f>SUM(C20)</f>
        <v>30000</v>
      </c>
      <c r="D22" s="40">
        <f>SUM(D20)</f>
        <v>1</v>
      </c>
      <c r="E22" s="40">
        <f t="shared" ref="E22" si="2">SUM(E20)</f>
        <v>30000</v>
      </c>
      <c r="F22" s="40">
        <f>SUM(F20:F21)</f>
        <v>176.02</v>
      </c>
      <c r="G22" s="40">
        <f t="shared" ref="G22:H22" si="3">SUM(G20:G21)</f>
        <v>0</v>
      </c>
      <c r="H22" s="40">
        <f t="shared" si="3"/>
        <v>176.02</v>
      </c>
      <c r="I22" s="48"/>
      <c r="J22" s="98"/>
    </row>
    <row r="23" spans="1:10" ht="13.5">
      <c r="A23" s="75">
        <v>5</v>
      </c>
      <c r="B23" s="67" t="s">
        <v>24</v>
      </c>
      <c r="C23" s="79">
        <v>10000</v>
      </c>
      <c r="D23" s="75">
        <v>1</v>
      </c>
      <c r="E23" s="79">
        <f>C23*D23</f>
        <v>10000</v>
      </c>
      <c r="F23" s="37">
        <v>0</v>
      </c>
      <c r="G23" s="37">
        <v>0</v>
      </c>
      <c r="H23" s="37">
        <f t="shared" si="1"/>
        <v>0</v>
      </c>
      <c r="I23" s="53" t="s">
        <v>82</v>
      </c>
      <c r="J23" s="87" t="s">
        <v>25</v>
      </c>
    </row>
    <row r="24" spans="1:10" ht="13.5">
      <c r="A24" s="76"/>
      <c r="B24" s="68"/>
      <c r="C24" s="81"/>
      <c r="D24" s="76"/>
      <c r="E24" s="81"/>
      <c r="F24" s="37">
        <v>0</v>
      </c>
      <c r="G24" s="37">
        <v>0</v>
      </c>
      <c r="H24" s="37">
        <f t="shared" si="1"/>
        <v>0</v>
      </c>
      <c r="I24" s="47"/>
      <c r="J24" s="88"/>
    </row>
    <row r="25" spans="1:10" s="30" customFormat="1" ht="16.5">
      <c r="A25" s="38"/>
      <c r="B25" s="39" t="s">
        <v>26</v>
      </c>
      <c r="C25" s="40">
        <f>SUM(C23)</f>
        <v>10000</v>
      </c>
      <c r="D25" s="40">
        <f t="shared" ref="D25:E25" si="4">SUM(D23)</f>
        <v>1</v>
      </c>
      <c r="E25" s="40">
        <f t="shared" si="4"/>
        <v>10000</v>
      </c>
      <c r="F25" s="40">
        <f>SUM(F23:F24)</f>
        <v>0</v>
      </c>
      <c r="G25" s="40">
        <f>SUM(G23:G24)</f>
        <v>0</v>
      </c>
      <c r="H25" s="40">
        <f t="shared" ref="H25" si="5">SUM(H23:H24)</f>
        <v>0</v>
      </c>
      <c r="I25" s="48"/>
      <c r="J25" s="89"/>
    </row>
    <row r="26" spans="1:10" ht="13.5">
      <c r="A26" s="74">
        <v>6</v>
      </c>
      <c r="B26" s="70" t="s">
        <v>27</v>
      </c>
      <c r="C26" s="79">
        <v>0</v>
      </c>
      <c r="D26" s="82"/>
      <c r="E26" s="79">
        <f>C26*D26</f>
        <v>0</v>
      </c>
      <c r="F26" s="37">
        <v>3000</v>
      </c>
      <c r="G26" s="37">
        <v>0</v>
      </c>
      <c r="H26" s="37">
        <f t="shared" si="1"/>
        <v>3000</v>
      </c>
      <c r="I26" s="47"/>
      <c r="J26" s="87" t="s">
        <v>28</v>
      </c>
    </row>
    <row r="27" spans="1:10" ht="13.5">
      <c r="A27" s="74"/>
      <c r="B27" s="70"/>
      <c r="C27" s="80"/>
      <c r="D27" s="83"/>
      <c r="E27" s="80"/>
      <c r="F27" s="37">
        <v>0</v>
      </c>
      <c r="G27" s="37">
        <v>0</v>
      </c>
      <c r="H27" s="37">
        <f t="shared" si="1"/>
        <v>0</v>
      </c>
      <c r="I27" s="47"/>
      <c r="J27" s="97"/>
    </row>
    <row r="28" spans="1:10" ht="13.5">
      <c r="A28" s="74"/>
      <c r="B28" s="70"/>
      <c r="C28" s="81"/>
      <c r="D28" s="84"/>
      <c r="E28" s="81"/>
      <c r="F28" s="37">
        <v>0</v>
      </c>
      <c r="G28" s="37">
        <v>0</v>
      </c>
      <c r="H28" s="37">
        <f t="shared" si="1"/>
        <v>0</v>
      </c>
      <c r="I28" s="47"/>
      <c r="J28" s="97"/>
    </row>
    <row r="29" spans="1:10" s="30" customFormat="1" ht="16.5">
      <c r="A29" s="38"/>
      <c r="B29" s="39" t="s">
        <v>29</v>
      </c>
      <c r="C29" s="40">
        <f>SUM(C26)</f>
        <v>0</v>
      </c>
      <c r="D29" s="40">
        <f t="shared" ref="D29:E29" si="6">SUM(D26)</f>
        <v>0</v>
      </c>
      <c r="E29" s="40">
        <f t="shared" si="6"/>
        <v>0</v>
      </c>
      <c r="F29" s="40">
        <f>SUM(F26:F28)</f>
        <v>3000</v>
      </c>
      <c r="G29" s="40">
        <f>SUM(G26:G28)</f>
        <v>0</v>
      </c>
      <c r="H29" s="40">
        <f>SUM(H26:H28)</f>
        <v>3000</v>
      </c>
      <c r="I29" s="48"/>
      <c r="J29" s="98"/>
    </row>
    <row r="30" spans="1:10" ht="13.5">
      <c r="A30" s="74">
        <v>7</v>
      </c>
      <c r="B30" s="70" t="s">
        <v>30</v>
      </c>
      <c r="C30" s="79">
        <v>8000</v>
      </c>
      <c r="D30" s="82">
        <v>1</v>
      </c>
      <c r="E30" s="79">
        <f>C30*D30</f>
        <v>8000</v>
      </c>
      <c r="F30" s="37">
        <v>0</v>
      </c>
      <c r="G30" s="37">
        <v>0</v>
      </c>
      <c r="H30" s="37">
        <f>F30+G30</f>
        <v>0</v>
      </c>
      <c r="I30" s="47"/>
      <c r="J30" s="90"/>
    </row>
    <row r="31" spans="1:10" ht="13.5">
      <c r="A31" s="74"/>
      <c r="B31" s="70"/>
      <c r="C31" s="80"/>
      <c r="D31" s="83"/>
      <c r="E31" s="80"/>
      <c r="F31" s="37">
        <v>0</v>
      </c>
      <c r="G31" s="37">
        <v>0</v>
      </c>
      <c r="H31" s="37">
        <f>F31+G31</f>
        <v>0</v>
      </c>
      <c r="I31" s="47" t="s">
        <v>94</v>
      </c>
      <c r="J31" s="91"/>
    </row>
    <row r="32" spans="1:10" ht="13.5">
      <c r="A32" s="74"/>
      <c r="B32" s="70"/>
      <c r="C32" s="81"/>
      <c r="D32" s="84"/>
      <c r="E32" s="81"/>
      <c r="F32" s="37">
        <v>0</v>
      </c>
      <c r="G32" s="37">
        <v>0</v>
      </c>
      <c r="H32" s="37">
        <f>F32+G32</f>
        <v>0</v>
      </c>
      <c r="I32" s="47"/>
      <c r="J32" s="91"/>
    </row>
    <row r="33" spans="1:10" s="30" customFormat="1" ht="16.5">
      <c r="A33" s="38"/>
      <c r="B33" s="39" t="s">
        <v>31</v>
      </c>
      <c r="C33" s="40">
        <f>SUM(C30)</f>
        <v>8000</v>
      </c>
      <c r="D33" s="40">
        <f t="shared" ref="D33:E33" si="7">SUM(D30)</f>
        <v>1</v>
      </c>
      <c r="E33" s="40">
        <f t="shared" si="7"/>
        <v>8000</v>
      </c>
      <c r="F33" s="40">
        <f>SUM(F30:F32)</f>
        <v>0</v>
      </c>
      <c r="G33" s="40">
        <f>SUM(G30:G32)</f>
        <v>0</v>
      </c>
      <c r="H33" s="40">
        <f>SUM(H30:H32)</f>
        <v>0</v>
      </c>
      <c r="I33" s="48"/>
      <c r="J33" s="92"/>
    </row>
    <row r="34" spans="1:10" ht="13.5">
      <c r="A34" s="74">
        <v>8</v>
      </c>
      <c r="B34" s="70" t="s">
        <v>32</v>
      </c>
      <c r="C34" s="79">
        <v>0</v>
      </c>
      <c r="D34" s="82"/>
      <c r="E34" s="79">
        <f>C34*D34</f>
        <v>0</v>
      </c>
      <c r="F34" s="37">
        <v>0</v>
      </c>
      <c r="G34" s="37">
        <v>0</v>
      </c>
      <c r="H34" s="37">
        <f>F34+G34</f>
        <v>0</v>
      </c>
      <c r="I34" s="47"/>
      <c r="J34" s="96" t="s">
        <v>33</v>
      </c>
    </row>
    <row r="35" spans="1:10" ht="13.5">
      <c r="A35" s="74"/>
      <c r="B35" s="70"/>
      <c r="C35" s="81"/>
      <c r="D35" s="84"/>
      <c r="E35" s="81"/>
      <c r="F35" s="37">
        <v>0</v>
      </c>
      <c r="G35" s="37">
        <v>0</v>
      </c>
      <c r="H35" s="37">
        <f>F35+G35</f>
        <v>0</v>
      </c>
      <c r="I35" s="47"/>
      <c r="J35" s="97"/>
    </row>
    <row r="36" spans="1:10" s="30" customFormat="1" ht="16.5">
      <c r="A36" s="38"/>
      <c r="B36" s="39" t="s">
        <v>34</v>
      </c>
      <c r="C36" s="40">
        <f>SUM(C34)</f>
        <v>0</v>
      </c>
      <c r="D36" s="40">
        <f t="shared" ref="D36:E36" si="8">SUM(D34)</f>
        <v>0</v>
      </c>
      <c r="E36" s="40">
        <f t="shared" si="8"/>
        <v>0</v>
      </c>
      <c r="F36" s="40">
        <f>SUM(F34:F35)</f>
        <v>0</v>
      </c>
      <c r="G36" s="40">
        <f t="shared" ref="G36:H36" si="9">SUM(G34:G35)</f>
        <v>0</v>
      </c>
      <c r="H36" s="40">
        <f t="shared" si="9"/>
        <v>0</v>
      </c>
      <c r="I36" s="48"/>
      <c r="J36" s="98"/>
    </row>
    <row r="37" spans="1:10" ht="13.5">
      <c r="A37" s="74">
        <v>9</v>
      </c>
      <c r="B37" s="70" t="s">
        <v>35</v>
      </c>
      <c r="C37" s="79">
        <v>0</v>
      </c>
      <c r="D37" s="82"/>
      <c r="E37" s="79">
        <f>C37*D37</f>
        <v>0</v>
      </c>
      <c r="F37" s="37">
        <v>0</v>
      </c>
      <c r="G37" s="37">
        <v>0</v>
      </c>
      <c r="H37" s="37">
        <f>F37+G37</f>
        <v>0</v>
      </c>
      <c r="I37" s="47"/>
      <c r="J37" s="87" t="s">
        <v>36</v>
      </c>
    </row>
    <row r="38" spans="1:10" ht="13.5">
      <c r="A38" s="74"/>
      <c r="B38" s="70"/>
      <c r="C38" s="80"/>
      <c r="D38" s="83"/>
      <c r="E38" s="80"/>
      <c r="F38" s="37">
        <v>0</v>
      </c>
      <c r="G38" s="37">
        <v>0</v>
      </c>
      <c r="H38" s="37">
        <f>F38+G38</f>
        <v>0</v>
      </c>
      <c r="I38" s="47"/>
      <c r="J38" s="88"/>
    </row>
    <row r="39" spans="1:10" ht="13.5">
      <c r="A39" s="74"/>
      <c r="B39" s="70"/>
      <c r="C39" s="81"/>
      <c r="D39" s="84"/>
      <c r="E39" s="81"/>
      <c r="F39" s="37">
        <v>0</v>
      </c>
      <c r="G39" s="37">
        <v>0</v>
      </c>
      <c r="H39" s="37">
        <f>F39+G39</f>
        <v>0</v>
      </c>
      <c r="I39" s="47"/>
      <c r="J39" s="88"/>
    </row>
    <row r="40" spans="1:10" s="30" customFormat="1" ht="16.5">
      <c r="A40" s="38"/>
      <c r="B40" s="39" t="s">
        <v>37</v>
      </c>
      <c r="C40" s="40">
        <f>SUM(C37)</f>
        <v>0</v>
      </c>
      <c r="D40" s="40">
        <f t="shared" ref="D40:E40" si="10">SUM(D37)</f>
        <v>0</v>
      </c>
      <c r="E40" s="40">
        <f t="shared" si="10"/>
        <v>0</v>
      </c>
      <c r="F40" s="40">
        <f>SUM(F37:F39)</f>
        <v>0</v>
      </c>
      <c r="G40" s="40">
        <f t="shared" ref="G40:H40" si="11">SUM(G37:G39)</f>
        <v>0</v>
      </c>
      <c r="H40" s="40">
        <f t="shared" si="11"/>
        <v>0</v>
      </c>
      <c r="I40" s="48"/>
      <c r="J40" s="89"/>
    </row>
    <row r="41" spans="1:10" ht="13.5">
      <c r="A41" s="75">
        <v>10</v>
      </c>
      <c r="B41" s="70" t="s">
        <v>38</v>
      </c>
      <c r="C41" s="79">
        <v>0</v>
      </c>
      <c r="D41" s="82"/>
      <c r="E41" s="79">
        <f>C41*D41</f>
        <v>0</v>
      </c>
      <c r="F41" s="37">
        <v>100</v>
      </c>
      <c r="G41" s="37">
        <v>0</v>
      </c>
      <c r="H41" s="37">
        <f>F41+G41</f>
        <v>100</v>
      </c>
      <c r="I41" s="47" t="s">
        <v>89</v>
      </c>
      <c r="J41" s="90"/>
    </row>
    <row r="42" spans="1:10" ht="13.5">
      <c r="A42" s="77"/>
      <c r="B42" s="70"/>
      <c r="C42" s="80"/>
      <c r="D42" s="83"/>
      <c r="E42" s="80"/>
      <c r="F42" s="37">
        <v>202</v>
      </c>
      <c r="G42" s="37">
        <v>0</v>
      </c>
      <c r="H42" s="37">
        <f>F42+G42</f>
        <v>202</v>
      </c>
      <c r="I42" s="47" t="s">
        <v>92</v>
      </c>
      <c r="J42" s="91"/>
    </row>
    <row r="43" spans="1:10" ht="13.5">
      <c r="A43" s="77"/>
      <c r="B43" s="70"/>
      <c r="C43" s="80"/>
      <c r="D43" s="83"/>
      <c r="E43" s="80"/>
      <c r="F43" s="37">
        <v>0</v>
      </c>
      <c r="G43" s="37">
        <v>0</v>
      </c>
      <c r="H43" s="37">
        <f>F43+G43</f>
        <v>0</v>
      </c>
      <c r="I43" s="47"/>
      <c r="J43" s="91"/>
    </row>
    <row r="44" spans="1:10" ht="13.5">
      <c r="A44" s="77"/>
      <c r="B44" s="70"/>
      <c r="C44" s="81"/>
      <c r="D44" s="84"/>
      <c r="E44" s="81"/>
      <c r="F44" s="37">
        <v>0</v>
      </c>
      <c r="G44" s="37">
        <v>0</v>
      </c>
      <c r="H44" s="37">
        <f>F44+G44</f>
        <v>0</v>
      </c>
      <c r="I44" s="47"/>
      <c r="J44" s="91"/>
    </row>
    <row r="45" spans="1:10" s="30" customFormat="1" ht="16.5">
      <c r="A45" s="38"/>
      <c r="B45" s="39" t="s">
        <v>39</v>
      </c>
      <c r="C45" s="40">
        <f>SUM(C41)</f>
        <v>0</v>
      </c>
      <c r="D45" s="40">
        <f t="shared" ref="D45:E45" si="12">SUM(D41)</f>
        <v>0</v>
      </c>
      <c r="E45" s="40">
        <f t="shared" si="12"/>
        <v>0</v>
      </c>
      <c r="F45" s="40">
        <f>SUM(F41:F44)</f>
        <v>302</v>
      </c>
      <c r="G45" s="40">
        <f>SUM(G41:G44)</f>
        <v>0</v>
      </c>
      <c r="H45" s="40">
        <f>SUM(H41:H44)</f>
        <v>302</v>
      </c>
      <c r="I45" s="48"/>
      <c r="J45" s="92"/>
    </row>
    <row r="46" spans="1:10" ht="16.5">
      <c r="A46" s="38"/>
      <c r="B46" s="39" t="s">
        <v>40</v>
      </c>
      <c r="C46" s="40">
        <f>SUM(C45,C40,C36,C33,C29,C25,C22,C19,C15,C12)</f>
        <v>50000</v>
      </c>
      <c r="D46" s="40">
        <f t="shared" ref="D46:H46" si="13">SUM(D45,D40,D36,D33,D29,D25,D22,D19,D15,D12)</f>
        <v>4</v>
      </c>
      <c r="E46" s="40">
        <f t="shared" si="13"/>
        <v>50000</v>
      </c>
      <c r="F46" s="40">
        <f t="shared" si="13"/>
        <v>10188.52</v>
      </c>
      <c r="G46" s="40">
        <f t="shared" si="13"/>
        <v>0</v>
      </c>
      <c r="H46" s="40">
        <f t="shared" si="13"/>
        <v>10188.52</v>
      </c>
      <c r="I46" s="48"/>
      <c r="J46" s="50"/>
    </row>
    <row r="49" spans="1:9" ht="16.5">
      <c r="A49" s="64" t="s">
        <v>41</v>
      </c>
      <c r="B49" s="65"/>
      <c r="C49" s="66" t="s">
        <v>42</v>
      </c>
      <c r="D49" s="66"/>
      <c r="E49" s="66" t="s">
        <v>43</v>
      </c>
      <c r="F49" s="66"/>
      <c r="G49" s="66" t="s">
        <v>44</v>
      </c>
      <c r="H49" s="66"/>
      <c r="I49" s="51" t="s">
        <v>45</v>
      </c>
    </row>
    <row r="50" spans="1:9" ht="16.5">
      <c r="A50" s="71">
        <v>0</v>
      </c>
      <c r="B50" s="72"/>
      <c r="C50" s="72">
        <f>H46</f>
        <v>10188.52</v>
      </c>
      <c r="D50" s="72"/>
      <c r="E50" s="72">
        <f>F46</f>
        <v>10188.52</v>
      </c>
      <c r="F50" s="72"/>
      <c r="G50" s="72">
        <f>G46</f>
        <v>0</v>
      </c>
      <c r="H50" s="72"/>
      <c r="I50" s="52">
        <f>A50-C50</f>
        <v>-10188.52</v>
      </c>
    </row>
    <row r="52" spans="1:9" ht="13.5">
      <c r="A52" s="43" t="s">
        <v>46</v>
      </c>
      <c r="B52" s="44"/>
      <c r="C52" s="45" t="s">
        <v>47</v>
      </c>
      <c r="D52" s="43"/>
      <c r="E52" s="43" t="s">
        <v>48</v>
      </c>
      <c r="F52" s="43"/>
      <c r="G52" s="43" t="s">
        <v>49</v>
      </c>
      <c r="H52" s="43"/>
      <c r="I52" s="44"/>
    </row>
  </sheetData>
  <mergeCells count="75">
    <mergeCell ref="A49:B49"/>
    <mergeCell ref="C49:D49"/>
    <mergeCell ref="E49:F49"/>
    <mergeCell ref="G49:H49"/>
    <mergeCell ref="A50:B50"/>
    <mergeCell ref="C50:D50"/>
    <mergeCell ref="E50:F50"/>
    <mergeCell ref="G50:H50"/>
    <mergeCell ref="J41:J45"/>
    <mergeCell ref="A37:A39"/>
    <mergeCell ref="B37:B39"/>
    <mergeCell ref="C37:C39"/>
    <mergeCell ref="D37:D39"/>
    <mergeCell ref="E37:E39"/>
    <mergeCell ref="J37:J40"/>
    <mergeCell ref="A41:A44"/>
    <mergeCell ref="B41:B44"/>
    <mergeCell ref="C41:C44"/>
    <mergeCell ref="D41:D44"/>
    <mergeCell ref="E41:E44"/>
    <mergeCell ref="D26:D28"/>
    <mergeCell ref="E26:E28"/>
    <mergeCell ref="J34:J36"/>
    <mergeCell ref="A30:A32"/>
    <mergeCell ref="B30:B32"/>
    <mergeCell ref="C30:C32"/>
    <mergeCell ref="D30:D32"/>
    <mergeCell ref="E30:E32"/>
    <mergeCell ref="J30:J33"/>
    <mergeCell ref="A34:A35"/>
    <mergeCell ref="B34:B35"/>
    <mergeCell ref="C34:C35"/>
    <mergeCell ref="D34:D35"/>
    <mergeCell ref="E34:E35"/>
    <mergeCell ref="J26:J29"/>
    <mergeCell ref="J20:J22"/>
    <mergeCell ref="A23:A24"/>
    <mergeCell ref="B23:B24"/>
    <mergeCell ref="C23:C24"/>
    <mergeCell ref="D23:D24"/>
    <mergeCell ref="E23:E24"/>
    <mergeCell ref="J23:J25"/>
    <mergeCell ref="A20:A21"/>
    <mergeCell ref="B20:B21"/>
    <mergeCell ref="C20:C21"/>
    <mergeCell ref="D20:D21"/>
    <mergeCell ref="E20:E21"/>
    <mergeCell ref="A26:A28"/>
    <mergeCell ref="B26:B28"/>
    <mergeCell ref="C26:C28"/>
    <mergeCell ref="B16:B17"/>
    <mergeCell ref="C16:C17"/>
    <mergeCell ref="D16:D17"/>
    <mergeCell ref="E16:E17"/>
    <mergeCell ref="J16:J19"/>
    <mergeCell ref="J13:J15"/>
    <mergeCell ref="A8:A11"/>
    <mergeCell ref="B8:B11"/>
    <mergeCell ref="C8:C11"/>
    <mergeCell ref="D8:D11"/>
    <mergeCell ref="E8:E11"/>
    <mergeCell ref="J8:J12"/>
    <mergeCell ref="A13:A14"/>
    <mergeCell ref="B13:B14"/>
    <mergeCell ref="C13:C14"/>
    <mergeCell ref="D13:D14"/>
    <mergeCell ref="E13:E14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报销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2018-05-07T07:21:00Z</cp:lastPrinted>
  <dcterms:created xsi:type="dcterms:W3CDTF">2014-04-15T08:52:00Z</dcterms:created>
  <dcterms:modified xsi:type="dcterms:W3CDTF">2018-12-06T10:24:20Z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