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3277024C-89EA-4FDC-A6BB-CD30D42A1EC0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结算" sheetId="7" r:id="rId1"/>
  </sheets>
  <definedNames>
    <definedName name="_xlnm.Print_Area" localSheetId="0">结算!$A$2:$R$107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7" l="1"/>
  <c r="J97" i="7" l="1"/>
  <c r="J64" i="7"/>
  <c r="N45" i="7"/>
  <c r="N46" i="7"/>
  <c r="J80" i="7" l="1"/>
  <c r="J81" i="7" s="1"/>
  <c r="J82" i="7" s="1"/>
  <c r="O45" i="7" l="1"/>
  <c r="P45" i="7" s="1"/>
  <c r="O46" i="7"/>
  <c r="P46" i="7" s="1"/>
  <c r="J45" i="7" l="1"/>
  <c r="J46" i="7"/>
  <c r="Q46" i="7" s="1"/>
  <c r="Q45" i="7" l="1"/>
  <c r="N48" i="7"/>
  <c r="N49" i="7"/>
  <c r="N47" i="7"/>
  <c r="J47" i="7" l="1"/>
  <c r="J48" i="7"/>
  <c r="J49" i="7"/>
  <c r="J50" i="7" l="1"/>
  <c r="O47" i="7"/>
  <c r="P47" i="7" s="1"/>
  <c r="O48" i="7"/>
  <c r="P48" i="7" s="1"/>
  <c r="O49" i="7"/>
  <c r="P49" i="7" s="1"/>
  <c r="Q47" i="7" l="1"/>
  <c r="N50" i="7" l="1"/>
  <c r="L100" i="7" s="1"/>
  <c r="Q49" i="7"/>
  <c r="O62" i="7"/>
  <c r="P62" i="7" s="1"/>
  <c r="O63" i="7"/>
  <c r="P63" i="7" s="1"/>
  <c r="O64" i="7"/>
  <c r="P64" i="7" s="1"/>
  <c r="O61" i="7"/>
  <c r="P61" i="7" s="1"/>
  <c r="N63" i="7"/>
  <c r="N64" i="7"/>
  <c r="Q48" i="7"/>
  <c r="N91" i="7"/>
  <c r="N92" i="7" s="1"/>
  <c r="P92" i="7" s="1"/>
  <c r="N89" i="7"/>
  <c r="P89" i="7" s="1"/>
  <c r="J89" i="7"/>
  <c r="J92" i="7" s="1"/>
  <c r="J93" i="7" s="1"/>
  <c r="H106" i="7" s="1"/>
  <c r="J106" i="7" s="1"/>
  <c r="N88" i="7"/>
  <c r="P88" i="7" s="1"/>
  <c r="N87" i="7"/>
  <c r="P87" i="7" s="1"/>
  <c r="N86" i="7"/>
  <c r="O81" i="7"/>
  <c r="P81" i="7" s="1"/>
  <c r="O80" i="7"/>
  <c r="P80" i="7" s="1"/>
  <c r="O79" i="7"/>
  <c r="P79" i="7" s="1"/>
  <c r="N79" i="7"/>
  <c r="Q79" i="7" s="1"/>
  <c r="O78" i="7"/>
  <c r="P78" i="7" s="1"/>
  <c r="N78" i="7"/>
  <c r="Q78" i="7" s="1"/>
  <c r="O77" i="7"/>
  <c r="P77" i="7" s="1"/>
  <c r="N77" i="7"/>
  <c r="J77" i="7"/>
  <c r="O73" i="7"/>
  <c r="P73" i="7" s="1"/>
  <c r="O72" i="7"/>
  <c r="P72" i="7" s="1"/>
  <c r="N72" i="7"/>
  <c r="J72" i="7"/>
  <c r="O71" i="7"/>
  <c r="P71" i="7" s="1"/>
  <c r="N71" i="7"/>
  <c r="J71" i="7"/>
  <c r="O70" i="7"/>
  <c r="P70" i="7" s="1"/>
  <c r="N70" i="7"/>
  <c r="J70" i="7"/>
  <c r="O69" i="7"/>
  <c r="P69" i="7" s="1"/>
  <c r="N69" i="7"/>
  <c r="Q69" i="7" s="1"/>
  <c r="O65" i="7"/>
  <c r="P65" i="7" s="1"/>
  <c r="J63" i="7"/>
  <c r="N62" i="7"/>
  <c r="J62" i="7"/>
  <c r="N61" i="7"/>
  <c r="J61" i="7"/>
  <c r="O57" i="7"/>
  <c r="P57" i="7" s="1"/>
  <c r="O55" i="7"/>
  <c r="P55" i="7" s="1"/>
  <c r="N55" i="7"/>
  <c r="J55" i="7"/>
  <c r="O54" i="7"/>
  <c r="P54" i="7" s="1"/>
  <c r="N54" i="7"/>
  <c r="J54" i="7"/>
  <c r="O50" i="7"/>
  <c r="P50" i="7" s="1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J66" i="7" l="1"/>
  <c r="N65" i="7"/>
  <c r="L102" i="7"/>
  <c r="Q50" i="7"/>
  <c r="Q64" i="7"/>
  <c r="Q54" i="7"/>
  <c r="Q17" i="7"/>
  <c r="N57" i="7"/>
  <c r="L101" i="7" s="1"/>
  <c r="Q77" i="7"/>
  <c r="Q63" i="7"/>
  <c r="Q70" i="7"/>
  <c r="Q71" i="7"/>
  <c r="Q37" i="7"/>
  <c r="N32" i="7"/>
  <c r="L98" i="7" s="1"/>
  <c r="Q62" i="7"/>
  <c r="Q72" i="7"/>
  <c r="J39" i="7"/>
  <c r="H99" i="7" s="1"/>
  <c r="J99" i="7" s="1"/>
  <c r="Q36" i="7"/>
  <c r="Q29" i="7"/>
  <c r="N25" i="7"/>
  <c r="L97" i="7" s="1"/>
  <c r="N39" i="7"/>
  <c r="L99" i="7" s="1"/>
  <c r="N73" i="7"/>
  <c r="L103" i="7" s="1"/>
  <c r="J73" i="7"/>
  <c r="H103" i="7" s="1"/>
  <c r="J103" i="7" s="1"/>
  <c r="J32" i="7"/>
  <c r="H98" i="7" s="1"/>
  <c r="J98" i="7" s="1"/>
  <c r="Q55" i="7"/>
  <c r="H97" i="7"/>
  <c r="Q23" i="7"/>
  <c r="J57" i="7"/>
  <c r="H101" i="7" s="1"/>
  <c r="J101" i="7" s="1"/>
  <c r="P91" i="7"/>
  <c r="Q30" i="7"/>
  <c r="Q61" i="7"/>
  <c r="P86" i="7"/>
  <c r="N90" i="7"/>
  <c r="P90" i="7" s="1"/>
  <c r="N80" i="7" l="1"/>
  <c r="H102" i="7"/>
  <c r="J102" i="7" s="1"/>
  <c r="Q25" i="7"/>
  <c r="Q32" i="7"/>
  <c r="P99" i="7"/>
  <c r="Q73" i="7"/>
  <c r="Q39" i="7"/>
  <c r="Q65" i="7"/>
  <c r="H100" i="7"/>
  <c r="J100" i="7" s="1"/>
  <c r="N99" i="7"/>
  <c r="J40" i="7"/>
  <c r="N40" i="7"/>
  <c r="N100" i="7"/>
  <c r="P93" i="7"/>
  <c r="Q57" i="7"/>
  <c r="N93" i="7"/>
  <c r="L106" i="7" s="1"/>
  <c r="N101" i="7"/>
  <c r="P101" i="7"/>
  <c r="P98" i="7"/>
  <c r="N98" i="7"/>
  <c r="P103" i="7"/>
  <c r="N103" i="7"/>
  <c r="P97" i="7"/>
  <c r="N97" i="7"/>
  <c r="N102" i="7"/>
  <c r="N81" i="7" l="1"/>
  <c r="N82" i="7" s="1"/>
  <c r="Q40" i="7"/>
  <c r="P102" i="7"/>
  <c r="Q80" i="7"/>
  <c r="P100" i="7"/>
  <c r="P106" i="7"/>
  <c r="N106" i="7"/>
  <c r="L104" i="7" l="1"/>
  <c r="N104" i="7" s="1"/>
  <c r="H104" i="7"/>
  <c r="J104" i="7" s="1"/>
  <c r="L105" i="7"/>
  <c r="L107" i="7" s="1"/>
  <c r="N107" i="7" s="1"/>
  <c r="Q81" i="7"/>
  <c r="H105" i="7"/>
  <c r="J105" i="7" s="1"/>
  <c r="P104" i="7" l="1"/>
  <c r="J107" i="7"/>
  <c r="Q82" i="7"/>
  <c r="H107" i="7"/>
  <c r="P105" i="7"/>
  <c r="N105" i="7"/>
  <c r="P107" i="7" l="1"/>
</calcChain>
</file>

<file path=xl/sharedStrings.xml><?xml version="1.0" encoding="utf-8"?>
<sst xmlns="http://schemas.openxmlformats.org/spreadsheetml/2006/main" count="353" uniqueCount="135">
  <si>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</si>
  <si>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</si>
  <si>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</si>
  <si>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</si>
  <si>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</si>
  <si>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</si>
  <si>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</si>
  <si>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</si>
  <si>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</si>
  <si>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</si>
  <si>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</si>
  <si>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</si>
  <si>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</si>
  <si>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</si>
  <si>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</si>
  <si>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</si>
  <si>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</si>
  <si>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</si>
  <si>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</si>
  <si>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</si>
  <si>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</si>
  <si>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</si>
  <si>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</si>
  <si>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</si>
  <si>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</si>
  <si>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</si>
  <si>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</si>
  <si>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</si>
  <si>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</si>
  <si>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</si>
  <si>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</si>
  <si>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</si>
  <si>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</si>
  <si>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</si>
  <si>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</si>
  <si>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</si>
  <si>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</si>
  <si>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</si>
  <si>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</si>
  <si>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</si>
  <si>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</si>
  <si>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</si>
  <si>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</si>
  <si>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</si>
  <si>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</si>
  <si>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</si>
  <si>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</si>
  <si>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</si>
  <si>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</si>
  <si>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</si>
  <si>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</si>
  <si>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</si>
  <si>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</si>
  <si>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</si>
  <si>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</si>
  <si>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</si>
  <si>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</si>
  <si>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</si>
  <si>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</si>
  <si>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</si>
  <si>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</si>
  <si>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</si>
  <si>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</si>
  <si>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</si>
  <si>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</si>
  <si>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</si>
  <si>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</si>
  <si>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</si>
  <si>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</si>
  <si>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</si>
  <si>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</si>
  <si>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</si>
  <si>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</si>
  <si>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</si>
  <si>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</si>
  <si>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</si>
  <si>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</si>
  <si>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</si>
  <si>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</si>
  <si>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</si>
  <si>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</si>
  <si>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</si>
  <si>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</si>
  <si>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</si>
  <si>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</si>
  <si>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</si>
  <si>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</si>
  <si>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</si>
  <si>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</si>
  <si>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</si>
  <si>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</si>
  <si>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</si>
  <si>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</si>
  <si>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</si>
  <si>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</si>
  <si>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</si>
  <si>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</si>
  <si>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</si>
  <si>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</si>
  <si>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</si>
  <si>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</si>
  <si>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</si>
  <si>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</si>
  <si>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</si>
  <si>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</si>
  <si>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</si>
  <si>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</si>
  <si>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</si>
  <si>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</si>
  <si>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</si>
  <si>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</si>
  <si>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</si>
  <si>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</si>
  <si>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</si>
  <si>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</si>
  <si>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</si>
  <si>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</si>
  <si>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</si>
  <si>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</si>
  <si>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</si>
  <si>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</si>
  <si>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</si>
  <si>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</si>
  <si>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王凤雨 15210370021</t>
    <phoneticPr fontId="4" type="noConversion"/>
  </si>
  <si>
    <t>wangfengyu@cct.cn</t>
    <phoneticPr fontId="4" type="noConversion"/>
  </si>
  <si>
    <r>
      <t xml:space="preserve">Quotation / Bill Settlement 
</t>
    </r>
    <r>
      <rPr>
        <b/>
        <sz val="16"/>
        <rFont val="宋体"/>
        <family val="3"/>
        <charset val="134"/>
      </rPr>
      <t>报价及结算单</t>
    </r>
    <phoneticPr fontId="4" type="noConversion"/>
  </si>
  <si>
    <t>2025.6.10</t>
    <phoneticPr fontId="4" type="noConversion"/>
  </si>
  <si>
    <t>2025.6.17</t>
    <phoneticPr fontId="4" type="noConversion"/>
  </si>
  <si>
    <t>米银辉</t>
    <phoneticPr fontId="4" type="noConversion"/>
  </si>
  <si>
    <t>6.23年中会物料</t>
    <phoneticPr fontId="4" type="noConversion"/>
  </si>
  <si>
    <t>北京</t>
    <phoneticPr fontId="4" type="noConversion"/>
  </si>
  <si>
    <t>2025.6.23</t>
    <phoneticPr fontId="4" type="noConversion"/>
  </si>
  <si>
    <t>运费</t>
    <phoneticPr fontId="4" type="noConversion"/>
  </si>
  <si>
    <t>预估</t>
    <phoneticPr fontId="4" type="noConversion"/>
  </si>
  <si>
    <t>桌布定制（长2.4 宽0.5 高74）加厚纯白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</si>
</sst>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  <numFmt numFmtId="179" formatCode="_ &quot;¥&quot;* #,##0_ ;_ &quot;¥&quot;* \-#,##0_ ;_ &quot;¥&quot;* &quot;-&quot;??_ ;_ @_ "/>
  </numFmts>
  <fonts count="50" x14ac:knownFonts="1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1"/>
      <color theme="1"/>
      <name val="等线"/>
      <family val="3"/>
      <charset val="134"/>
      <scheme val="minor"/>
    </font>
    <font>
      <u/>
      <sz val="10"/>
      <color theme="10"/>
      <name val="Verdana"/>
      <family val="2"/>
    </font>
    <font>
      <sz val="12"/>
      <color theme="1"/>
      <name val="等线"/>
      <family val="2"/>
      <scheme val="minor"/>
    </font>
    <font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  <xf numFmtId="0" fontId="49" fillId="0" borderId="0">
      <alignment vertical="center"/>
    </xf>
    <xf numFmtId="0" fontId="46" fillId="0" borderId="0">
      <alignment vertical="center"/>
    </xf>
  </cellStyleXfs>
  <cellXfs count="148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41" fillId="0" borderId="0" xfId="1" applyFont="1" applyAlignment="1">
      <alignment vertical="center"/>
    </xf>
    <xf numFmtId="0" fontId="45" fillId="0" borderId="1" xfId="1" applyFont="1" applyBorder="1" applyAlignment="1" applyProtection="1">
      <alignment vertical="center"/>
      <protection locked="0"/>
    </xf>
    <xf numFmtId="0" fontId="45" fillId="0" borderId="1" xfId="1" applyFont="1" applyBorder="1" applyAlignment="1" applyProtection="1">
      <alignment vertical="center" wrapText="1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3" fillId="0" borderId="1" xfId="1" applyBorder="1" applyAlignment="1">
      <alignment vertical="center"/>
    </xf>
    <xf numFmtId="0" fontId="8" fillId="0" borderId="1" xfId="1" applyFont="1" applyBorder="1" applyAlignment="1" applyProtection="1">
      <alignment vertical="center"/>
      <protection locked="0"/>
    </xf>
    <xf numFmtId="0" fontId="9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vertical="center"/>
      <protection locked="0"/>
    </xf>
    <xf numFmtId="0" fontId="32" fillId="9" borderId="1" xfId="2" applyFont="1" applyFill="1" applyBorder="1" applyAlignment="1" applyProtection="1">
      <alignment horizontal="left" vertical="center"/>
      <protection locked="0"/>
    </xf>
    <xf numFmtId="0" fontId="42" fillId="9" borderId="1" xfId="2" applyFont="1" applyFill="1" applyBorder="1" applyAlignment="1" applyProtection="1">
      <alignment horizontal="left" vertical="center" wrapText="1"/>
      <protection locked="0"/>
    </xf>
    <xf numFmtId="0" fontId="13" fillId="9" borderId="1" xfId="2" applyFont="1" applyFill="1" applyBorder="1" applyAlignment="1" applyProtection="1">
      <alignment vertical="center"/>
      <protection locked="0"/>
    </xf>
    <xf numFmtId="0" fontId="44" fillId="9" borderId="1" xfId="2" applyFont="1" applyFill="1" applyBorder="1" applyAlignment="1" applyProtection="1">
      <alignment vertical="center"/>
      <protection locked="0"/>
    </xf>
    <xf numFmtId="0" fontId="9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58" fontId="36" fillId="0" borderId="1" xfId="2" applyNumberFormat="1" applyFont="1" applyBorder="1" applyAlignment="1" applyProtection="1">
      <alignment horizontal="left" vertical="center" wrapText="1"/>
      <protection locked="0"/>
    </xf>
    <xf numFmtId="0" fontId="9" fillId="3" borderId="1" xfId="2" applyFont="1" applyFill="1" applyBorder="1" applyAlignment="1" applyProtection="1">
      <alignment horizontal="left" vertical="center" wrapText="1"/>
      <protection locked="0"/>
    </xf>
    <xf numFmtId="0" fontId="11" fillId="4" borderId="1" xfId="1" applyFont="1" applyFill="1" applyBorder="1" applyAlignment="1" applyProtection="1">
      <alignment horizontal="center" vertical="center"/>
      <protection locked="0"/>
    </xf>
    <xf numFmtId="0" fontId="28" fillId="4" borderId="1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horizontal="center" vertical="center"/>
      <protection locked="0"/>
    </xf>
    <xf numFmtId="0" fontId="31" fillId="9" borderId="1" xfId="2" applyFont="1" applyFill="1" applyBorder="1" applyAlignment="1" applyProtection="1">
      <alignment horizontal="center" vertical="center"/>
      <protection locked="0"/>
    </xf>
    <xf numFmtId="0" fontId="32" fillId="9" borderId="1" xfId="2" applyFont="1" applyFill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horizontal="center" vertical="center"/>
      <protection locked="0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47" fillId="2" borderId="1" xfId="6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22" fillId="9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43" fontId="20" fillId="0" borderId="1" xfId="2" applyNumberFormat="1" applyFont="1" applyBorder="1" applyAlignment="1">
      <alignment horizontal="center" vertical="center" wrapText="1"/>
    </xf>
    <xf numFmtId="43" fontId="20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25" fillId="6" borderId="1" xfId="2" applyFont="1" applyFill="1" applyBorder="1" applyAlignment="1" applyProtection="1">
      <alignment horizontal="left" vertical="center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18" fillId="6" borderId="1" xfId="2" applyFont="1" applyFill="1" applyBorder="1" applyAlignment="1" applyProtection="1">
      <alignment horizontal="left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9" fillId="4" borderId="1" xfId="2" applyFont="1" applyFill="1" applyBorder="1" applyAlignment="1" applyProtection="1">
      <alignment horizontal="left" vertical="center" wrapText="1"/>
      <protection locked="0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0" fontId="33" fillId="9" borderId="1" xfId="2" applyFont="1" applyFill="1" applyBorder="1" applyAlignment="1" applyProtection="1">
      <alignment horizontal="center" vertical="center"/>
      <protection locked="0"/>
    </xf>
    <xf numFmtId="0" fontId="34" fillId="0" borderId="1" xfId="2" applyFont="1" applyBorder="1" applyAlignment="1" applyProtection="1">
      <alignment horizontal="left" vertical="center" wrapText="1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33" fillId="9" borderId="1" xfId="2" applyFont="1" applyFill="1" applyBorder="1" applyAlignment="1" applyProtection="1">
      <alignment horizontal="left" vertical="center"/>
      <protection locked="0"/>
    </xf>
    <xf numFmtId="0" fontId="43" fillId="9" borderId="1" xfId="2" applyFont="1" applyFill="1" applyBorder="1" applyAlignment="1" applyProtection="1">
      <alignment horizontal="center" vertical="center" wrapText="1"/>
      <protection locked="0"/>
    </xf>
    <xf numFmtId="58" fontId="36" fillId="0" borderId="1" xfId="2" applyNumberFormat="1" applyFont="1" applyBorder="1" applyAlignment="1" applyProtection="1">
      <alignment horizontal="center" vertical="center" wrapText="1"/>
      <protection locked="0"/>
    </xf>
    <xf numFmtId="0" fontId="35" fillId="9" borderId="1" xfId="2" applyFont="1" applyFill="1" applyBorder="1" applyAlignment="1" applyProtection="1">
      <alignment horizontal="left" vertical="center" wrapText="1"/>
      <protection locked="0"/>
    </xf>
    <xf numFmtId="0" fontId="42" fillId="9" borderId="1" xfId="2" applyFont="1" applyFill="1" applyBorder="1" applyAlignment="1" applyProtection="1">
      <alignment horizontal="left" vertical="center" wrapText="1"/>
      <protection locked="0"/>
    </xf>
    <xf numFmtId="0" fontId="44" fillId="9" borderId="1" xfId="2" applyFont="1" applyFill="1" applyBorder="1" applyAlignment="1" applyProtection="1">
      <alignment horizontal="left" vertical="center"/>
      <protection locked="0"/>
    </xf>
    <xf numFmtId="0" fontId="32" fillId="9" borderId="1" xfId="2" applyFont="1" applyFill="1" applyBorder="1" applyAlignment="1" applyProtection="1">
      <alignment horizontal="left" vertical="center"/>
      <protection locked="0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38" fillId="9" borderId="1" xfId="2" applyFont="1" applyFill="1" applyBorder="1" applyAlignment="1" applyProtection="1">
      <alignment horizontal="left" vertical="center"/>
      <protection locked="0"/>
    </xf>
    <xf numFmtId="0" fontId="20" fillId="4" borderId="1" xfId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39" fillId="0" borderId="1" xfId="1" applyFont="1" applyBorder="1" applyAlignment="1" applyProtection="1">
      <alignment horizontal="left" vertical="center" wrapText="1"/>
      <protection locked="0"/>
    </xf>
    <xf numFmtId="0" fontId="20" fillId="4" borderId="1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left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76" fontId="7" fillId="7" borderId="1" xfId="1" applyNumberFormat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7" borderId="1" xfId="1" applyNumberFormat="1" applyFont="1" applyFill="1" applyBorder="1" applyAlignment="1">
      <alignment horizontal="center" vertical="center"/>
    </xf>
    <xf numFmtId="179" fontId="17" fillId="0" borderId="1" xfId="1" applyNumberFormat="1" applyFont="1" applyBorder="1" applyAlignment="1">
      <alignment horizontal="center" vertical="center"/>
    </xf>
    <xf numFmtId="179" fontId="40" fillId="7" borderId="1" xfId="1" applyNumberFormat="1" applyFont="1" applyFill="1" applyBorder="1" applyAlignment="1">
      <alignment horizontal="center" vertical="center"/>
    </xf>
    <xf numFmtId="176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</cellXfs>
  <cellStyles count="10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2A19E7FF-3991-499B-A17E-4723930ACB2F}"/>
    <cellStyle name="常规 4" xfId="7" xr:uid="{86DC1763-A5AA-4DEB-B780-AF2B600A22AF}"/>
    <cellStyle name="常规 4 2" xfId="9" xr:uid="{55D71EC1-4156-448F-84B4-310FA908E71F}"/>
    <cellStyle name="常规 5" xfId="8" xr:uid="{A4374915-6C1E-48D2-B3C0-A21161170284}"/>
    <cellStyle name="超链接" xfId="6" builtinId="8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8"/>
  <sheetViews>
    <sheetView tabSelected="1" topLeftCell="E13" zoomScale="78" zoomScaleNormal="70" workbookViewId="0">
      <selection activeCell="R85" sqref="R85"/>
    </sheetView>
  </sheetViews>
  <sheetFormatPr defaultColWidth="8.46875" defaultRowHeight="15.75" x14ac:dyDescent="0.3"/>
  <cols>
    <col min="1" max="1" width="4.234375" style="2" customWidth="1"/>
    <col min="2" max="2" width="9.41015625" style="2" customWidth="1"/>
    <col min="3" max="3" width="8.3515625" style="2" bestFit="1" customWidth="1"/>
    <col min="4" max="4" width="11.05859375" style="2" customWidth="1"/>
    <col min="5" max="5" width="23" style="2" bestFit="1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43.0585937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 x14ac:dyDescent="0.3"/>
    <row r="2" spans="1:20" ht="50.25" customHeight="1" x14ac:dyDescent="0.3">
      <c r="A2" s="93" t="s">
        <v>125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20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4"/>
      <c r="T3" s="4"/>
    </row>
    <row r="4" spans="1:20" ht="15.75" customHeight="1" x14ac:dyDescent="0.3">
      <c r="A4" s="92" t="s">
        <v>0</v>
      </c>
      <c r="B4" s="92"/>
      <c r="C4" s="92"/>
      <c r="D4" s="92"/>
      <c r="E4" s="92"/>
      <c r="F4" s="90" t="s">
        <v>1</v>
      </c>
      <c r="G4" s="90"/>
      <c r="H4" s="90"/>
      <c r="I4" s="90"/>
      <c r="J4" s="90"/>
      <c r="K4" s="90"/>
      <c r="L4" s="67"/>
      <c r="M4" s="9"/>
      <c r="N4" s="66"/>
      <c r="O4" s="28" t="s">
        <v>2</v>
      </c>
      <c r="P4" s="24" t="s">
        <v>3</v>
      </c>
      <c r="Q4" s="68"/>
      <c r="R4" s="68"/>
    </row>
    <row r="5" spans="1:20" ht="15.75" customHeight="1" x14ac:dyDescent="0.3">
      <c r="A5" s="92" t="s">
        <v>4</v>
      </c>
      <c r="B5" s="92"/>
      <c r="C5" s="92"/>
      <c r="D5" s="92"/>
      <c r="E5" s="92"/>
      <c r="F5" s="90" t="s">
        <v>123</v>
      </c>
      <c r="G5" s="90"/>
      <c r="H5" s="90"/>
      <c r="I5" s="90"/>
      <c r="J5" s="90"/>
      <c r="K5" s="90"/>
      <c r="L5" s="67"/>
      <c r="M5" s="65" t="s">
        <v>5</v>
      </c>
      <c r="N5" s="65"/>
      <c r="O5" s="5">
        <v>20</v>
      </c>
      <c r="P5" s="6">
        <v>20</v>
      </c>
      <c r="Q5" s="68"/>
      <c r="R5" s="68"/>
    </row>
    <row r="6" spans="1:20" ht="15.75" customHeight="1" x14ac:dyDescent="0.3">
      <c r="A6" s="65" t="s">
        <v>6</v>
      </c>
      <c r="B6" s="65"/>
      <c r="C6" s="65"/>
      <c r="D6" s="65"/>
      <c r="E6" s="65"/>
      <c r="F6" s="90" t="s">
        <v>126</v>
      </c>
      <c r="G6" s="90"/>
      <c r="H6" s="90"/>
      <c r="I6" s="90"/>
      <c r="J6" s="90"/>
      <c r="K6" s="90"/>
      <c r="L6" s="67"/>
      <c r="M6" s="65" t="s">
        <v>7</v>
      </c>
      <c r="N6" s="65"/>
      <c r="O6" s="5">
        <v>20</v>
      </c>
      <c r="P6" s="6">
        <v>20</v>
      </c>
      <c r="Q6" s="68"/>
      <c r="R6" s="68"/>
    </row>
    <row r="7" spans="1:20" ht="15.75" customHeight="1" x14ac:dyDescent="0.3">
      <c r="A7" s="65" t="s">
        <v>8</v>
      </c>
      <c r="B7" s="65"/>
      <c r="C7" s="65"/>
      <c r="D7" s="65"/>
      <c r="E7" s="65"/>
      <c r="F7" s="90" t="s">
        <v>127</v>
      </c>
      <c r="G7" s="90"/>
      <c r="H7" s="90"/>
      <c r="I7" s="90"/>
      <c r="J7" s="90"/>
      <c r="K7" s="90"/>
      <c r="L7" s="67"/>
      <c r="M7" s="68"/>
      <c r="N7" s="68"/>
      <c r="O7" s="68"/>
      <c r="P7" s="68"/>
      <c r="Q7" s="68"/>
      <c r="R7" s="68"/>
      <c r="S7" s="4"/>
      <c r="T7" s="4"/>
    </row>
    <row r="8" spans="1:20" ht="15.75" customHeight="1" x14ac:dyDescent="0.3">
      <c r="A8" s="65" t="s">
        <v>9</v>
      </c>
      <c r="B8" s="65"/>
      <c r="C8" s="65"/>
      <c r="D8" s="65"/>
      <c r="E8" s="65"/>
      <c r="F8" s="90" t="s">
        <v>128</v>
      </c>
      <c r="G8" s="90"/>
      <c r="H8" s="90"/>
      <c r="I8" s="90"/>
      <c r="J8" s="90"/>
      <c r="K8" s="90"/>
      <c r="L8" s="67"/>
      <c r="M8" s="68"/>
      <c r="N8" s="68"/>
      <c r="O8" s="68"/>
      <c r="P8" s="68"/>
      <c r="Q8" s="68"/>
      <c r="R8" s="69"/>
      <c r="S8" s="3"/>
    </row>
    <row r="9" spans="1:20" ht="15.75" customHeight="1" x14ac:dyDescent="0.3">
      <c r="A9" s="65" t="s">
        <v>10</v>
      </c>
      <c r="B9" s="65"/>
      <c r="C9" s="65"/>
      <c r="D9" s="65"/>
      <c r="E9" s="65"/>
      <c r="F9" s="91" t="s">
        <v>124</v>
      </c>
      <c r="G9" s="90"/>
      <c r="H9" s="90"/>
      <c r="I9" s="90"/>
      <c r="J9" s="90"/>
      <c r="K9" s="90"/>
      <c r="L9" s="67"/>
      <c r="M9" s="68"/>
      <c r="N9" s="68"/>
      <c r="O9" s="68"/>
      <c r="P9" s="68"/>
      <c r="Q9" s="66"/>
      <c r="R9" s="69"/>
      <c r="S9" s="3"/>
    </row>
    <row r="10" spans="1:20" ht="15.75" customHeight="1" x14ac:dyDescent="0.3">
      <c r="A10" s="92" t="s">
        <v>11</v>
      </c>
      <c r="B10" s="92"/>
      <c r="C10" s="92"/>
      <c r="D10" s="92"/>
      <c r="E10" s="92"/>
      <c r="F10" s="90" t="s">
        <v>129</v>
      </c>
      <c r="G10" s="90"/>
      <c r="H10" s="90"/>
      <c r="I10" s="90"/>
      <c r="J10" s="90"/>
      <c r="K10" s="90"/>
      <c r="L10" s="67"/>
      <c r="M10" s="68"/>
      <c r="N10" s="68"/>
      <c r="O10" s="68"/>
      <c r="P10" s="68"/>
      <c r="Q10" s="69"/>
      <c r="R10" s="69"/>
      <c r="S10" s="4"/>
      <c r="T10" s="3"/>
    </row>
    <row r="11" spans="1:20" ht="15.75" customHeight="1" x14ac:dyDescent="0.3">
      <c r="A11" s="92" t="s">
        <v>12</v>
      </c>
      <c r="B11" s="92"/>
      <c r="C11" s="92"/>
      <c r="D11" s="92"/>
      <c r="E11" s="92"/>
      <c r="F11" s="90" t="s">
        <v>130</v>
      </c>
      <c r="G11" s="90"/>
      <c r="H11" s="90"/>
      <c r="I11" s="90"/>
      <c r="J11" s="90"/>
      <c r="K11" s="90"/>
      <c r="L11" s="67"/>
      <c r="M11" s="68"/>
      <c r="N11" s="68"/>
      <c r="O11" s="68"/>
      <c r="P11" s="68"/>
      <c r="Q11" s="69"/>
      <c r="R11" s="69"/>
      <c r="S11" s="4"/>
      <c r="T11" s="3"/>
    </row>
    <row r="12" spans="1:20" ht="15.75" customHeight="1" x14ac:dyDescent="0.3">
      <c r="A12" s="92" t="s">
        <v>13</v>
      </c>
      <c r="B12" s="92"/>
      <c r="C12" s="92"/>
      <c r="D12" s="92"/>
      <c r="E12" s="92"/>
      <c r="F12" s="90" t="s">
        <v>131</v>
      </c>
      <c r="G12" s="90"/>
      <c r="H12" s="90"/>
      <c r="I12" s="90"/>
      <c r="J12" s="90"/>
      <c r="K12" s="90"/>
      <c r="L12" s="67"/>
      <c r="M12" s="68"/>
      <c r="N12" s="68"/>
      <c r="O12" s="68"/>
      <c r="P12" s="68"/>
      <c r="Q12" s="69"/>
      <c r="R12" s="69"/>
      <c r="S12" s="4"/>
      <c r="T12" s="3"/>
    </row>
    <row r="13" spans="1:20" x14ac:dyDescent="0.3">
      <c r="A13" s="70"/>
      <c r="B13" s="70"/>
      <c r="C13" s="70"/>
      <c r="D13" s="70"/>
      <c r="E13" s="70"/>
      <c r="F13" s="71"/>
      <c r="G13" s="71"/>
      <c r="H13" s="71"/>
      <c r="I13" s="71"/>
      <c r="J13" s="71"/>
      <c r="K13" s="71"/>
      <c r="L13" s="67"/>
      <c r="M13" s="69"/>
      <c r="N13" s="69"/>
      <c r="O13" s="69"/>
      <c r="P13" s="69"/>
      <c r="Q13" s="69"/>
      <c r="R13" s="69"/>
      <c r="S13" s="4"/>
      <c r="T13" s="3"/>
    </row>
    <row r="14" spans="1:20" ht="19.5" hidden="1" customHeight="1" x14ac:dyDescent="0.3">
      <c r="A14" s="111" t="s">
        <v>14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4"/>
      <c r="T14" s="3"/>
    </row>
    <row r="15" spans="1:20" ht="16.5" hidden="1" customHeight="1" x14ac:dyDescent="0.3">
      <c r="A15" s="108" t="s">
        <v>15</v>
      </c>
      <c r="B15" s="108"/>
      <c r="C15" s="108"/>
      <c r="D15" s="108"/>
      <c r="E15" s="108"/>
      <c r="F15" s="108" t="s">
        <v>16</v>
      </c>
      <c r="G15" s="108"/>
      <c r="H15" s="108"/>
      <c r="I15" s="108"/>
      <c r="J15" s="108"/>
      <c r="K15" s="108" t="s">
        <v>17</v>
      </c>
      <c r="L15" s="109"/>
      <c r="M15" s="109"/>
      <c r="N15" s="109"/>
      <c r="O15" s="110" t="s">
        <v>18</v>
      </c>
      <c r="P15" s="110"/>
      <c r="Q15" s="110"/>
      <c r="R15" s="7" t="s">
        <v>19</v>
      </c>
      <c r="S15" s="8"/>
      <c r="T15" s="8"/>
    </row>
    <row r="16" spans="1:20" s="17" customFormat="1" ht="17.25" hidden="1" customHeight="1" x14ac:dyDescent="0.3">
      <c r="A16" s="103" t="s">
        <v>20</v>
      </c>
      <c r="B16" s="103"/>
      <c r="C16" s="103"/>
      <c r="D16" s="103"/>
      <c r="E16" s="103"/>
      <c r="F16" s="9" t="s">
        <v>21</v>
      </c>
      <c r="G16" s="10"/>
      <c r="H16" s="10"/>
      <c r="I16" s="10"/>
      <c r="J16" s="11"/>
      <c r="K16" s="12"/>
      <c r="L16" s="12"/>
      <c r="M16" s="13"/>
      <c r="N16" s="14"/>
      <c r="O16" s="15">
        <f>M16-I16</f>
        <v>0</v>
      </c>
      <c r="P16" s="15">
        <f>O16*L16*K16</f>
        <v>0</v>
      </c>
      <c r="Q16" s="15">
        <f>N16-J16</f>
        <v>0</v>
      </c>
      <c r="R16" s="16"/>
    </row>
    <row r="17" spans="1:20" s="17" customFormat="1" ht="17.25" hidden="1" customHeight="1" x14ac:dyDescent="0.3">
      <c r="A17" s="104" t="s">
        <v>22</v>
      </c>
      <c r="B17" s="104"/>
      <c r="C17" s="104"/>
      <c r="D17" s="104"/>
      <c r="E17" s="104"/>
      <c r="F17" s="18"/>
      <c r="G17" s="10"/>
      <c r="H17" s="10"/>
      <c r="I17" s="10"/>
      <c r="J17" s="11">
        <f>I16*F17</f>
        <v>0</v>
      </c>
      <c r="K17" s="19"/>
      <c r="L17" s="20"/>
      <c r="M17" s="19"/>
      <c r="N17" s="21">
        <f>M16*F17</f>
        <v>0</v>
      </c>
      <c r="O17" s="15">
        <f>M17-I17</f>
        <v>0</v>
      </c>
      <c r="P17" s="15">
        <f>O17*L17*K17</f>
        <v>0</v>
      </c>
      <c r="Q17" s="15">
        <f>N17-J17</f>
        <v>0</v>
      </c>
      <c r="R17" s="16"/>
    </row>
    <row r="18" spans="1:20" ht="21.75" hidden="1" customHeight="1" x14ac:dyDescent="0.3">
      <c r="A18" s="105" t="s">
        <v>23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8"/>
      <c r="T18" s="8"/>
    </row>
    <row r="19" spans="1:20" s="17" customFormat="1" ht="15.75" hidden="1" customHeight="1" x14ac:dyDescent="0.3">
      <c r="A19" s="22">
        <v>1</v>
      </c>
      <c r="B19" s="82" t="s">
        <v>24</v>
      </c>
      <c r="C19" s="82"/>
      <c r="D19" s="82"/>
      <c r="E19" s="8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20" s="17" customFormat="1" ht="19.5" hidden="1" customHeight="1" x14ac:dyDescent="0.3">
      <c r="A20" s="106"/>
      <c r="B20" s="106"/>
      <c r="C20" s="106"/>
      <c r="D20" s="106"/>
      <c r="E20" s="106"/>
      <c r="F20" s="24"/>
      <c r="G20" s="7" t="s">
        <v>25</v>
      </c>
      <c r="H20" s="7" t="s">
        <v>25</v>
      </c>
      <c r="I20" s="7" t="s">
        <v>25</v>
      </c>
      <c r="J20" s="7" t="s">
        <v>25</v>
      </c>
      <c r="K20" s="25" t="s">
        <v>26</v>
      </c>
      <c r="L20" s="25" t="s">
        <v>26</v>
      </c>
      <c r="M20" s="25" t="s">
        <v>27</v>
      </c>
      <c r="N20" s="26" t="s">
        <v>28</v>
      </c>
      <c r="O20" s="7" t="s">
        <v>29</v>
      </c>
      <c r="P20" s="7" t="s">
        <v>30</v>
      </c>
      <c r="Q20" s="27" t="s">
        <v>31</v>
      </c>
      <c r="R20" s="7" t="s">
        <v>19</v>
      </c>
    </row>
    <row r="21" spans="1:20" s="17" customFormat="1" ht="39.75" hidden="1" customHeight="1" x14ac:dyDescent="0.3">
      <c r="A21" s="107" t="s">
        <v>32</v>
      </c>
      <c r="B21" s="107"/>
      <c r="C21" s="107"/>
      <c r="D21" s="107"/>
      <c r="E21" s="107"/>
      <c r="F21" s="28" t="s">
        <v>33</v>
      </c>
      <c r="G21" s="28" t="s">
        <v>34</v>
      </c>
      <c r="H21" s="28" t="s">
        <v>35</v>
      </c>
      <c r="I21" s="28" t="s">
        <v>36</v>
      </c>
      <c r="J21" s="28" t="s">
        <v>37</v>
      </c>
      <c r="K21" s="28" t="s">
        <v>38</v>
      </c>
      <c r="L21" s="28" t="s">
        <v>39</v>
      </c>
      <c r="M21" s="28" t="s">
        <v>40</v>
      </c>
      <c r="N21" s="28" t="s">
        <v>41</v>
      </c>
      <c r="O21" s="28" t="s">
        <v>42</v>
      </c>
      <c r="P21" s="28" t="s">
        <v>30</v>
      </c>
      <c r="Q21" s="29" t="s">
        <v>43</v>
      </c>
      <c r="R21" s="30"/>
    </row>
    <row r="22" spans="1:20" s="17" customFormat="1" ht="23.55" hidden="1" customHeight="1" x14ac:dyDescent="0.3">
      <c r="A22" s="94" t="s">
        <v>44</v>
      </c>
      <c r="B22" s="94"/>
      <c r="C22" s="94"/>
      <c r="D22" s="95"/>
      <c r="E22" s="96"/>
      <c r="F22" s="31"/>
      <c r="G22" s="32"/>
      <c r="H22" s="33"/>
      <c r="I22" s="31"/>
      <c r="J22" s="34"/>
      <c r="K22" s="19"/>
      <c r="L22" s="20"/>
      <c r="M22" s="19"/>
      <c r="N22" s="35">
        <f>M22*L22*K22</f>
        <v>0</v>
      </c>
      <c r="O22" s="15">
        <f>M22-I22</f>
        <v>0</v>
      </c>
      <c r="P22" s="15">
        <f>O22*L22*K22</f>
        <v>0</v>
      </c>
      <c r="Q22" s="15">
        <f>N22-J22</f>
        <v>0</v>
      </c>
      <c r="R22" s="36"/>
    </row>
    <row r="23" spans="1:20" s="17" customFormat="1" ht="24.5" hidden="1" customHeight="1" x14ac:dyDescent="0.3">
      <c r="A23" s="97" t="s">
        <v>45</v>
      </c>
      <c r="B23" s="97"/>
      <c r="C23" s="97"/>
      <c r="D23" s="97"/>
      <c r="E23" s="97"/>
      <c r="F23" s="31"/>
      <c r="G23" s="32"/>
      <c r="H23" s="33"/>
      <c r="I23" s="31"/>
      <c r="J23" s="34">
        <f>H23*I23*G23</f>
        <v>0</v>
      </c>
      <c r="K23" s="19"/>
      <c r="L23" s="20"/>
      <c r="M23" s="19"/>
      <c r="N23" s="35">
        <f>M23*L23*K23</f>
        <v>0</v>
      </c>
      <c r="O23" s="15">
        <f>M23-I23</f>
        <v>0</v>
      </c>
      <c r="P23" s="15">
        <f>O23*L23*K23</f>
        <v>0</v>
      </c>
      <c r="Q23" s="15">
        <f>N23-J23</f>
        <v>0</v>
      </c>
      <c r="R23" s="36"/>
    </row>
    <row r="24" spans="1:20" s="17" customFormat="1" ht="21.5" hidden="1" customHeight="1" x14ac:dyDescent="0.3">
      <c r="A24" s="98" t="s">
        <v>46</v>
      </c>
      <c r="B24" s="98"/>
      <c r="C24" s="98"/>
      <c r="D24" s="98"/>
      <c r="E24" s="98"/>
      <c r="F24" s="99"/>
      <c r="G24" s="100"/>
      <c r="H24" s="100"/>
      <c r="I24" s="100"/>
      <c r="J24" s="100"/>
      <c r="K24" s="28"/>
      <c r="L24" s="37"/>
      <c r="M24" s="28"/>
      <c r="N24" s="28"/>
      <c r="O24" s="15">
        <f>M24-I24</f>
        <v>0</v>
      </c>
      <c r="P24" s="15">
        <f>O24*L24*K24</f>
        <v>0</v>
      </c>
      <c r="Q24" s="15">
        <f>N24-J24</f>
        <v>0</v>
      </c>
      <c r="R24" s="16"/>
    </row>
    <row r="25" spans="1:20" s="17" customFormat="1" ht="25.05" hidden="1" customHeight="1" x14ac:dyDescent="0.3">
      <c r="A25" s="101" t="s">
        <v>47</v>
      </c>
      <c r="B25" s="101"/>
      <c r="C25" s="101"/>
      <c r="D25" s="101"/>
      <c r="E25" s="101"/>
      <c r="F25" s="102"/>
      <c r="G25" s="102"/>
      <c r="H25" s="102"/>
      <c r="I25" s="102"/>
      <c r="J25" s="11">
        <f>SUM(J22:J24)</f>
        <v>0</v>
      </c>
      <c r="K25" s="12"/>
      <c r="L25" s="12"/>
      <c r="M25" s="13"/>
      <c r="N25" s="21">
        <f>SUM(N22:N24)</f>
        <v>0</v>
      </c>
      <c r="O25" s="15">
        <f>M25-I25</f>
        <v>0</v>
      </c>
      <c r="P25" s="15">
        <f>O25*L25*K25</f>
        <v>0</v>
      </c>
      <c r="Q25" s="38">
        <f>N25-J25</f>
        <v>0</v>
      </c>
      <c r="R25" s="16"/>
    </row>
    <row r="26" spans="1:20" s="17" customFormat="1" ht="16.05" hidden="1" customHeight="1" x14ac:dyDescent="0.3">
      <c r="A26" s="22">
        <v>2</v>
      </c>
      <c r="B26" s="82" t="s">
        <v>48</v>
      </c>
      <c r="C26" s="82"/>
      <c r="D26" s="82"/>
      <c r="E26" s="8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20" s="17" customFormat="1" ht="19.05" hidden="1" customHeight="1" x14ac:dyDescent="0.3">
      <c r="A27" s="83"/>
      <c r="B27" s="83"/>
      <c r="C27" s="83"/>
      <c r="D27" s="83"/>
      <c r="E27" s="83"/>
      <c r="F27" s="24"/>
      <c r="G27" s="7" t="s">
        <v>25</v>
      </c>
      <c r="H27" s="7" t="s">
        <v>25</v>
      </c>
      <c r="I27" s="7" t="s">
        <v>25</v>
      </c>
      <c r="J27" s="26" t="s">
        <v>25</v>
      </c>
      <c r="K27" s="25" t="s">
        <v>26</v>
      </c>
      <c r="L27" s="25" t="s">
        <v>26</v>
      </c>
      <c r="M27" s="25" t="s">
        <v>27</v>
      </c>
      <c r="N27" s="26" t="s">
        <v>28</v>
      </c>
      <c r="O27" s="7" t="s">
        <v>29</v>
      </c>
      <c r="P27" s="7" t="s">
        <v>30</v>
      </c>
      <c r="Q27" s="27" t="s">
        <v>31</v>
      </c>
      <c r="R27" s="7" t="s">
        <v>19</v>
      </c>
    </row>
    <row r="28" spans="1:20" s="17" customFormat="1" ht="38.25" hidden="1" x14ac:dyDescent="0.3">
      <c r="A28" s="84" t="s">
        <v>49</v>
      </c>
      <c r="B28" s="84"/>
      <c r="C28" s="84"/>
      <c r="D28" s="84"/>
      <c r="E28" s="84"/>
      <c r="F28" s="28" t="s">
        <v>33</v>
      </c>
      <c r="G28" s="28" t="s">
        <v>50</v>
      </c>
      <c r="H28" s="28" t="s">
        <v>51</v>
      </c>
      <c r="I28" s="28" t="s">
        <v>36</v>
      </c>
      <c r="J28" s="29" t="s">
        <v>37</v>
      </c>
      <c r="K28" s="28" t="s">
        <v>52</v>
      </c>
      <c r="L28" s="28" t="s">
        <v>53</v>
      </c>
      <c r="M28" s="28" t="s">
        <v>40</v>
      </c>
      <c r="N28" s="29" t="s">
        <v>41</v>
      </c>
      <c r="O28" s="28" t="s">
        <v>42</v>
      </c>
      <c r="P28" s="28" t="s">
        <v>30</v>
      </c>
      <c r="Q28" s="29" t="s">
        <v>43</v>
      </c>
      <c r="R28" s="30"/>
    </row>
    <row r="29" spans="1:20" s="17" customFormat="1" ht="19.5" hidden="1" customHeight="1" x14ac:dyDescent="0.3">
      <c r="A29" s="85" t="s">
        <v>54</v>
      </c>
      <c r="B29" s="85"/>
      <c r="C29" s="86"/>
      <c r="D29" s="87"/>
      <c r="E29" s="87"/>
      <c r="F29" s="39" t="s">
        <v>21</v>
      </c>
      <c r="G29" s="32"/>
      <c r="H29" s="33"/>
      <c r="I29" s="31"/>
      <c r="J29" s="34">
        <f>G29*H29*I29</f>
        <v>0</v>
      </c>
      <c r="K29" s="19"/>
      <c r="L29" s="20"/>
      <c r="M29" s="19"/>
      <c r="N29" s="35">
        <f>M29*L29*K29</f>
        <v>0</v>
      </c>
      <c r="O29" s="15">
        <f>M29-I29</f>
        <v>0</v>
      </c>
      <c r="P29" s="15">
        <f>O29*L29*K29</f>
        <v>0</v>
      </c>
      <c r="Q29" s="15">
        <f>N29-J29</f>
        <v>0</v>
      </c>
      <c r="R29" s="40"/>
    </row>
    <row r="30" spans="1:20" s="17" customFormat="1" ht="19.5" hidden="1" customHeight="1" x14ac:dyDescent="0.3">
      <c r="A30" s="85" t="s">
        <v>55</v>
      </c>
      <c r="B30" s="85"/>
      <c r="C30" s="88"/>
      <c r="D30" s="89"/>
      <c r="E30" s="89"/>
      <c r="F30" s="39" t="s">
        <v>21</v>
      </c>
      <c r="G30" s="32"/>
      <c r="H30" s="33"/>
      <c r="I30" s="31"/>
      <c r="J30" s="34">
        <f>G30*H30*I30</f>
        <v>0</v>
      </c>
      <c r="K30" s="19"/>
      <c r="L30" s="20"/>
      <c r="M30" s="19"/>
      <c r="N30" s="35">
        <f>M30*L30*K30</f>
        <v>0</v>
      </c>
      <c r="O30" s="15">
        <f>M30-I30</f>
        <v>0</v>
      </c>
      <c r="P30" s="15">
        <f>O30*L30*K30</f>
        <v>0</v>
      </c>
      <c r="Q30" s="15">
        <f>N30-J30</f>
        <v>0</v>
      </c>
      <c r="R30" s="40"/>
    </row>
    <row r="31" spans="1:20" s="17" customFormat="1" ht="15" hidden="1" customHeight="1" x14ac:dyDescent="0.3">
      <c r="A31" s="98" t="s">
        <v>46</v>
      </c>
      <c r="B31" s="98"/>
      <c r="C31" s="98"/>
      <c r="D31" s="98"/>
      <c r="E31" s="98"/>
      <c r="F31" s="112"/>
      <c r="G31" s="113"/>
      <c r="H31" s="113"/>
      <c r="I31" s="113"/>
      <c r="J31" s="113"/>
      <c r="K31" s="28"/>
      <c r="L31" s="37"/>
      <c r="M31" s="28"/>
      <c r="N31" s="28"/>
      <c r="O31" s="28"/>
      <c r="P31" s="28"/>
      <c r="Q31" s="28"/>
      <c r="R31" s="36"/>
    </row>
    <row r="32" spans="1:20" s="17" customFormat="1" ht="16.5" hidden="1" customHeight="1" x14ac:dyDescent="0.3">
      <c r="A32" s="101" t="s">
        <v>56</v>
      </c>
      <c r="B32" s="101"/>
      <c r="C32" s="101"/>
      <c r="D32" s="101"/>
      <c r="E32" s="101"/>
      <c r="F32" s="41"/>
      <c r="G32" s="10"/>
      <c r="H32" s="10"/>
      <c r="I32" s="42"/>
      <c r="J32" s="11">
        <f>SUM(J29:J31)</f>
        <v>0</v>
      </c>
      <c r="K32" s="12"/>
      <c r="L32" s="12"/>
      <c r="M32" s="13"/>
      <c r="N32" s="21">
        <f>SUM(N29:N31)</f>
        <v>0</v>
      </c>
      <c r="O32" s="15">
        <f>M32-I32</f>
        <v>0</v>
      </c>
      <c r="P32" s="15">
        <f>O32*L32*K32</f>
        <v>0</v>
      </c>
      <c r="Q32" s="38">
        <f>N32-J32</f>
        <v>0</v>
      </c>
      <c r="R32" s="16"/>
    </row>
    <row r="33" spans="1:18" s="17" customFormat="1" ht="15" hidden="1" customHeight="1" x14ac:dyDescent="0.3">
      <c r="A33" s="25">
        <v>3</v>
      </c>
      <c r="B33" s="114" t="s">
        <v>57</v>
      </c>
      <c r="C33" s="114"/>
      <c r="D33" s="114"/>
      <c r="E33" s="114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1:18" s="17" customFormat="1" ht="13.15" hidden="1" x14ac:dyDescent="0.3">
      <c r="A34" s="115"/>
      <c r="B34" s="115"/>
      <c r="C34" s="115"/>
      <c r="D34" s="115"/>
      <c r="E34" s="115"/>
      <c r="F34" s="24"/>
      <c r="G34" s="7" t="s">
        <v>25</v>
      </c>
      <c r="H34" s="7" t="s">
        <v>25</v>
      </c>
      <c r="I34" s="7" t="s">
        <v>25</v>
      </c>
      <c r="J34" s="26" t="s">
        <v>25</v>
      </c>
      <c r="K34" s="25" t="s">
        <v>26</v>
      </c>
      <c r="L34" s="25" t="s">
        <v>26</v>
      </c>
      <c r="M34" s="25" t="s">
        <v>27</v>
      </c>
      <c r="N34" s="26" t="s">
        <v>28</v>
      </c>
      <c r="O34" s="7" t="s">
        <v>29</v>
      </c>
      <c r="P34" s="7" t="s">
        <v>30</v>
      </c>
      <c r="Q34" s="27" t="s">
        <v>31</v>
      </c>
      <c r="R34" s="7" t="s">
        <v>19</v>
      </c>
    </row>
    <row r="35" spans="1:18" s="17" customFormat="1" ht="38.25" hidden="1" x14ac:dyDescent="0.3">
      <c r="A35" s="84" t="s">
        <v>58</v>
      </c>
      <c r="B35" s="84"/>
      <c r="C35" s="84"/>
      <c r="D35" s="84"/>
      <c r="E35" s="84"/>
      <c r="F35" s="28" t="s">
        <v>33</v>
      </c>
      <c r="G35" s="28" t="s">
        <v>59</v>
      </c>
      <c r="H35" s="28" t="s">
        <v>51</v>
      </c>
      <c r="I35" s="28" t="s">
        <v>36</v>
      </c>
      <c r="J35" s="29" t="s">
        <v>37</v>
      </c>
      <c r="K35" s="28" t="s">
        <v>60</v>
      </c>
      <c r="L35" s="28" t="s">
        <v>53</v>
      </c>
      <c r="M35" s="28" t="s">
        <v>40</v>
      </c>
      <c r="N35" s="29" t="s">
        <v>41</v>
      </c>
      <c r="O35" s="28" t="s">
        <v>42</v>
      </c>
      <c r="P35" s="28" t="s">
        <v>30</v>
      </c>
      <c r="Q35" s="28" t="s">
        <v>43</v>
      </c>
      <c r="R35" s="30"/>
    </row>
    <row r="36" spans="1:18" s="17" customFormat="1" ht="25.5" hidden="1" customHeight="1" x14ac:dyDescent="0.3">
      <c r="A36" s="117" t="s">
        <v>61</v>
      </c>
      <c r="B36" s="89"/>
      <c r="C36" s="118"/>
      <c r="D36" s="119"/>
      <c r="E36" s="119"/>
      <c r="F36" s="9" t="s">
        <v>21</v>
      </c>
      <c r="G36" s="32"/>
      <c r="H36" s="33"/>
      <c r="I36" s="31"/>
      <c r="J36" s="34">
        <f>G36*H36*I36</f>
        <v>0</v>
      </c>
      <c r="K36" s="19"/>
      <c r="L36" s="20"/>
      <c r="M36" s="19"/>
      <c r="N36" s="35">
        <f t="shared" ref="N36:N37" si="0">M36*L36*K36</f>
        <v>0</v>
      </c>
      <c r="O36" s="15">
        <f>M36-I36</f>
        <v>0</v>
      </c>
      <c r="P36" s="15">
        <f>O36*L36*K36</f>
        <v>0</v>
      </c>
      <c r="Q36" s="15">
        <f>N36-J36</f>
        <v>0</v>
      </c>
      <c r="R36" s="40"/>
    </row>
    <row r="37" spans="1:18" s="17" customFormat="1" ht="21.5" hidden="1" customHeight="1" x14ac:dyDescent="0.3">
      <c r="A37" s="120" t="s">
        <v>62</v>
      </c>
      <c r="B37" s="85"/>
      <c r="C37" s="85"/>
      <c r="D37" s="85"/>
      <c r="E37" s="72"/>
      <c r="F37" s="39" t="s">
        <v>21</v>
      </c>
      <c r="G37" s="32"/>
      <c r="H37" s="33"/>
      <c r="I37" s="31"/>
      <c r="J37" s="34">
        <f>G37*H37*I37</f>
        <v>0</v>
      </c>
      <c r="K37" s="19"/>
      <c r="L37" s="20"/>
      <c r="M37" s="19"/>
      <c r="N37" s="35">
        <f t="shared" si="0"/>
        <v>0</v>
      </c>
      <c r="O37" s="15">
        <f t="shared" ref="O37:O40" si="1">M37-I37</f>
        <v>0</v>
      </c>
      <c r="P37" s="15">
        <f t="shared" ref="P37:P40" si="2">O37*L37*K37</f>
        <v>0</v>
      </c>
      <c r="Q37" s="15">
        <f t="shared" ref="Q37:Q40" si="3">N37-J37</f>
        <v>0</v>
      </c>
      <c r="R37" s="36"/>
    </row>
    <row r="38" spans="1:18" s="17" customFormat="1" ht="21.5" hidden="1" customHeight="1" x14ac:dyDescent="0.3">
      <c r="A38" s="73" t="s">
        <v>63</v>
      </c>
      <c r="B38" s="64"/>
      <c r="C38" s="64"/>
      <c r="D38" s="64"/>
      <c r="E38" s="72"/>
      <c r="F38" s="39" t="s">
        <v>21</v>
      </c>
      <c r="G38" s="32"/>
      <c r="H38" s="33"/>
      <c r="I38" s="31"/>
      <c r="J38" s="34">
        <f>G38*H38*I38</f>
        <v>0</v>
      </c>
      <c r="K38" s="19"/>
      <c r="L38" s="20"/>
      <c r="M38" s="19"/>
      <c r="N38" s="35"/>
      <c r="O38" s="15"/>
      <c r="P38" s="15"/>
      <c r="Q38" s="15"/>
      <c r="R38" s="36"/>
    </row>
    <row r="39" spans="1:18" s="17" customFormat="1" ht="17.25" hidden="1" customHeight="1" x14ac:dyDescent="0.3">
      <c r="A39" s="101" t="s">
        <v>64</v>
      </c>
      <c r="B39" s="101"/>
      <c r="C39" s="101"/>
      <c r="D39" s="101"/>
      <c r="E39" s="101"/>
      <c r="F39" s="9" t="s">
        <v>21</v>
      </c>
      <c r="G39" s="10"/>
      <c r="H39" s="10"/>
      <c r="I39" s="42"/>
      <c r="J39" s="11">
        <f>SUM(J36:J38)</f>
        <v>0</v>
      </c>
      <c r="K39" s="12"/>
      <c r="L39" s="12"/>
      <c r="M39" s="13"/>
      <c r="N39" s="21">
        <f>SUM(N36:N38)</f>
        <v>0</v>
      </c>
      <c r="O39" s="15">
        <f t="shared" si="1"/>
        <v>0</v>
      </c>
      <c r="P39" s="15">
        <f t="shared" si="2"/>
        <v>0</v>
      </c>
      <c r="Q39" s="15">
        <f t="shared" si="3"/>
        <v>0</v>
      </c>
      <c r="R39" s="16"/>
    </row>
    <row r="40" spans="1:18" s="17" customFormat="1" ht="19.5" hidden="1" customHeight="1" x14ac:dyDescent="0.3">
      <c r="A40" s="104" t="s">
        <v>22</v>
      </c>
      <c r="B40" s="104"/>
      <c r="C40" s="104"/>
      <c r="D40" s="104"/>
      <c r="E40" s="104"/>
      <c r="F40" s="18">
        <v>0.08</v>
      </c>
      <c r="G40" s="10"/>
      <c r="H40" s="10"/>
      <c r="I40" s="10"/>
      <c r="J40" s="11">
        <f>(J25+J32+J39)*F40</f>
        <v>0</v>
      </c>
      <c r="K40" s="19"/>
      <c r="L40" s="20"/>
      <c r="M40" s="19"/>
      <c r="N40" s="21">
        <f>(N25+N32+N39)*F40</f>
        <v>0</v>
      </c>
      <c r="O40" s="15">
        <f t="shared" si="1"/>
        <v>0</v>
      </c>
      <c r="P40" s="15">
        <f t="shared" si="2"/>
        <v>0</v>
      </c>
      <c r="Q40" s="38">
        <f t="shared" si="3"/>
        <v>0</v>
      </c>
      <c r="R40" s="16"/>
    </row>
    <row r="41" spans="1:18" s="17" customFormat="1" ht="19.5" customHeight="1" x14ac:dyDescent="0.3">
      <c r="A41" s="111" t="s">
        <v>65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</row>
    <row r="42" spans="1:18" s="17" customFormat="1" ht="22.5" hidden="1" customHeight="1" x14ac:dyDescent="0.3">
      <c r="A42" s="22">
        <v>4</v>
      </c>
      <c r="B42" s="116" t="s">
        <v>66</v>
      </c>
      <c r="C42" s="116"/>
      <c r="D42" s="116"/>
      <c r="E42" s="116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" hidden="1" customHeight="1" x14ac:dyDescent="0.3">
      <c r="A43" s="106"/>
      <c r="B43" s="106"/>
      <c r="C43" s="106"/>
      <c r="D43" s="106"/>
      <c r="E43" s="106"/>
      <c r="F43" s="24"/>
      <c r="G43" s="7" t="s">
        <v>25</v>
      </c>
      <c r="H43" s="7" t="s">
        <v>25</v>
      </c>
      <c r="I43" s="7" t="s">
        <v>25</v>
      </c>
      <c r="J43" s="7" t="s">
        <v>25</v>
      </c>
      <c r="K43" s="25" t="s">
        <v>26</v>
      </c>
      <c r="L43" s="25" t="s">
        <v>26</v>
      </c>
      <c r="M43" s="25" t="s">
        <v>27</v>
      </c>
      <c r="N43" s="26" t="s">
        <v>28</v>
      </c>
      <c r="O43" s="7" t="s">
        <v>29</v>
      </c>
      <c r="P43" s="7" t="s">
        <v>30</v>
      </c>
      <c r="Q43" s="27" t="s">
        <v>31</v>
      </c>
      <c r="R43" s="7" t="s">
        <v>121</v>
      </c>
    </row>
    <row r="44" spans="1:18" s="17" customFormat="1" ht="39.75" hidden="1" customHeight="1" x14ac:dyDescent="0.3">
      <c r="A44" s="107" t="s">
        <v>67</v>
      </c>
      <c r="B44" s="107"/>
      <c r="C44" s="107"/>
      <c r="D44" s="107"/>
      <c r="E44" s="107"/>
      <c r="F44" s="28" t="s">
        <v>120</v>
      </c>
      <c r="G44" s="28" t="s">
        <v>68</v>
      </c>
      <c r="H44" s="28" t="s">
        <v>51</v>
      </c>
      <c r="I44" s="28" t="s">
        <v>36</v>
      </c>
      <c r="J44" s="28" t="s">
        <v>37</v>
      </c>
      <c r="K44" s="28" t="s">
        <v>60</v>
      </c>
      <c r="L44" s="28" t="s">
        <v>53</v>
      </c>
      <c r="M44" s="28" t="s">
        <v>40</v>
      </c>
      <c r="N44" s="28" t="s">
        <v>41</v>
      </c>
      <c r="O44" s="28" t="s">
        <v>42</v>
      </c>
      <c r="P44" s="28" t="s">
        <v>30</v>
      </c>
      <c r="Q44" s="29" t="s">
        <v>43</v>
      </c>
      <c r="R44" s="30"/>
    </row>
    <row r="45" spans="1:18" s="17" customFormat="1" ht="25.25" hidden="1" customHeight="1" x14ac:dyDescent="0.3">
      <c r="A45" s="121"/>
      <c r="B45" s="121"/>
      <c r="C45" s="122"/>
      <c r="D45" s="122"/>
      <c r="E45" s="81"/>
      <c r="F45" s="31"/>
      <c r="G45" s="32"/>
      <c r="H45" s="33"/>
      <c r="I45" s="31"/>
      <c r="J45" s="34">
        <f t="shared" ref="J45:J46" si="4">H45*I45*G45</f>
        <v>0</v>
      </c>
      <c r="K45" s="19"/>
      <c r="L45" s="20"/>
      <c r="M45" s="19"/>
      <c r="N45" s="35">
        <f t="shared" ref="N45:N46" si="5">M45*L45*K45</f>
        <v>0</v>
      </c>
      <c r="O45" s="15">
        <f t="shared" ref="O45:O46" si="6">M45-I45</f>
        <v>0</v>
      </c>
      <c r="P45" s="15">
        <f t="shared" ref="P45:P46" si="7">O45*L45*K45</f>
        <v>0</v>
      </c>
      <c r="Q45" s="15">
        <f t="shared" ref="Q45:Q46" si="8">N45-J45</f>
        <v>0</v>
      </c>
      <c r="R45" s="63"/>
    </row>
    <row r="46" spans="1:18" s="17" customFormat="1" ht="25.25" hidden="1" customHeight="1" x14ac:dyDescent="0.3">
      <c r="A46" s="121"/>
      <c r="B46" s="121"/>
      <c r="C46" s="122"/>
      <c r="D46" s="122"/>
      <c r="E46" s="81"/>
      <c r="F46" s="31"/>
      <c r="G46" s="32"/>
      <c r="H46" s="33"/>
      <c r="I46" s="31"/>
      <c r="J46" s="34">
        <f t="shared" si="4"/>
        <v>0</v>
      </c>
      <c r="K46" s="19"/>
      <c r="L46" s="20"/>
      <c r="M46" s="19"/>
      <c r="N46" s="35">
        <f t="shared" si="5"/>
        <v>0</v>
      </c>
      <c r="O46" s="15">
        <f t="shared" si="6"/>
        <v>0</v>
      </c>
      <c r="P46" s="15">
        <f t="shared" si="7"/>
        <v>0</v>
      </c>
      <c r="Q46" s="15">
        <f t="shared" si="8"/>
        <v>0</v>
      </c>
      <c r="R46" s="63"/>
    </row>
    <row r="47" spans="1:18" s="17" customFormat="1" ht="23.25" hidden="1" customHeight="1" x14ac:dyDescent="0.3">
      <c r="A47" s="124"/>
      <c r="B47" s="123"/>
      <c r="C47" s="123"/>
      <c r="D47" s="123"/>
      <c r="E47" s="74"/>
      <c r="F47" s="31"/>
      <c r="G47" s="32"/>
      <c r="H47" s="33"/>
      <c r="I47" s="31"/>
      <c r="J47" s="34">
        <f t="shared" ref="J47:J49" si="9">H47*I47*G47</f>
        <v>0</v>
      </c>
      <c r="K47" s="19"/>
      <c r="L47" s="20"/>
      <c r="M47" s="19"/>
      <c r="N47" s="35">
        <f>M47*L47*K47</f>
        <v>0</v>
      </c>
      <c r="O47" s="15">
        <f t="shared" ref="O47:O49" si="10">M47-I47</f>
        <v>0</v>
      </c>
      <c r="P47" s="15">
        <f t="shared" ref="P47:P49" si="11">O47*L47*K47</f>
        <v>0</v>
      </c>
      <c r="Q47" s="15">
        <f t="shared" ref="Q47:Q49" si="12">N47-J47</f>
        <v>0</v>
      </c>
      <c r="R47" s="62"/>
    </row>
    <row r="48" spans="1:18" s="17" customFormat="1" ht="23.25" hidden="1" customHeight="1" x14ac:dyDescent="0.3">
      <c r="A48" s="124" t="s">
        <v>122</v>
      </c>
      <c r="B48" s="123"/>
      <c r="C48" s="123"/>
      <c r="D48" s="123"/>
      <c r="E48" s="74"/>
      <c r="F48" s="31"/>
      <c r="G48" s="32"/>
      <c r="H48" s="33"/>
      <c r="I48" s="31"/>
      <c r="J48" s="34">
        <f t="shared" si="9"/>
        <v>0</v>
      </c>
      <c r="K48" s="19"/>
      <c r="L48" s="20"/>
      <c r="M48" s="19"/>
      <c r="N48" s="35">
        <f t="shared" ref="N48:N49" si="13">M48*L48*K48</f>
        <v>0</v>
      </c>
      <c r="O48" s="15">
        <f t="shared" si="10"/>
        <v>0</v>
      </c>
      <c r="P48" s="15">
        <f t="shared" si="11"/>
        <v>0</v>
      </c>
      <c r="Q48" s="15">
        <f t="shared" si="12"/>
        <v>0</v>
      </c>
      <c r="R48" s="62"/>
    </row>
    <row r="49" spans="1:18" s="17" customFormat="1" ht="23.25" hidden="1" customHeight="1" x14ac:dyDescent="0.3">
      <c r="A49" s="123" t="s">
        <v>69</v>
      </c>
      <c r="B49" s="123"/>
      <c r="C49" s="123"/>
      <c r="D49" s="123"/>
      <c r="E49" s="74"/>
      <c r="F49" s="31"/>
      <c r="G49" s="32"/>
      <c r="H49" s="33"/>
      <c r="I49" s="31"/>
      <c r="J49" s="34">
        <f t="shared" si="9"/>
        <v>0</v>
      </c>
      <c r="K49" s="19"/>
      <c r="L49" s="20"/>
      <c r="M49" s="19"/>
      <c r="N49" s="35">
        <f t="shared" si="13"/>
        <v>0</v>
      </c>
      <c r="O49" s="15">
        <f t="shared" si="10"/>
        <v>0</v>
      </c>
      <c r="P49" s="15">
        <f t="shared" si="11"/>
        <v>0</v>
      </c>
      <c r="Q49" s="15">
        <f t="shared" si="12"/>
        <v>0</v>
      </c>
      <c r="R49" s="62"/>
    </row>
    <row r="50" spans="1:18" s="17" customFormat="1" ht="16.5" hidden="1" customHeight="1" x14ac:dyDescent="0.3">
      <c r="A50" s="101" t="s">
        <v>70</v>
      </c>
      <c r="B50" s="101"/>
      <c r="C50" s="101"/>
      <c r="D50" s="101"/>
      <c r="E50" s="101"/>
      <c r="F50" s="102"/>
      <c r="G50" s="102"/>
      <c r="H50" s="102"/>
      <c r="I50" s="102"/>
      <c r="J50" s="11">
        <f>SUM(J45:J49)</f>
        <v>0</v>
      </c>
      <c r="K50" s="12"/>
      <c r="L50" s="12"/>
      <c r="M50" s="13"/>
      <c r="N50" s="21">
        <f>SUM(N45:N49)</f>
        <v>0</v>
      </c>
      <c r="O50" s="15">
        <f t="shared" ref="O50" si="14">M50-I50</f>
        <v>0</v>
      </c>
      <c r="P50" s="15">
        <f t="shared" ref="P50" si="15">O50*L50*K50</f>
        <v>0</v>
      </c>
      <c r="Q50" s="38">
        <f>N50-J50</f>
        <v>0</v>
      </c>
      <c r="R50" s="16"/>
    </row>
    <row r="51" spans="1:18" s="17" customFormat="1" ht="15" hidden="1" customHeight="1" x14ac:dyDescent="0.3">
      <c r="A51" s="22">
        <v>5</v>
      </c>
      <c r="B51" s="82" t="s">
        <v>71</v>
      </c>
      <c r="C51" s="82"/>
      <c r="D51" s="82"/>
      <c r="E51" s="8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s="17" customFormat="1" ht="13.15" hidden="1" x14ac:dyDescent="0.3">
      <c r="A52" s="83"/>
      <c r="B52" s="83"/>
      <c r="C52" s="83"/>
      <c r="D52" s="83"/>
      <c r="E52" s="83"/>
      <c r="F52" s="24"/>
      <c r="G52" s="7" t="s">
        <v>25</v>
      </c>
      <c r="H52" s="7" t="s">
        <v>25</v>
      </c>
      <c r="I52" s="7" t="s">
        <v>25</v>
      </c>
      <c r="J52" s="26" t="s">
        <v>25</v>
      </c>
      <c r="K52" s="25" t="s">
        <v>26</v>
      </c>
      <c r="L52" s="25" t="s">
        <v>26</v>
      </c>
      <c r="M52" s="25" t="s">
        <v>27</v>
      </c>
      <c r="N52" s="26" t="s">
        <v>28</v>
      </c>
      <c r="O52" s="7" t="s">
        <v>29</v>
      </c>
      <c r="P52" s="7" t="s">
        <v>30</v>
      </c>
      <c r="Q52" s="27" t="s">
        <v>31</v>
      </c>
      <c r="R52" s="7" t="s">
        <v>19</v>
      </c>
    </row>
    <row r="53" spans="1:18" s="17" customFormat="1" ht="38.25" hidden="1" x14ac:dyDescent="0.3">
      <c r="A53" s="84" t="s">
        <v>72</v>
      </c>
      <c r="B53" s="84"/>
      <c r="C53" s="84"/>
      <c r="D53" s="84"/>
      <c r="E53" s="84"/>
      <c r="F53" s="28" t="s">
        <v>33</v>
      </c>
      <c r="G53" s="28" t="s">
        <v>50</v>
      </c>
      <c r="H53" s="28" t="s">
        <v>51</v>
      </c>
      <c r="I53" s="28" t="s">
        <v>36</v>
      </c>
      <c r="J53" s="29" t="s">
        <v>37</v>
      </c>
      <c r="K53" s="28" t="s">
        <v>52</v>
      </c>
      <c r="L53" s="28" t="s">
        <v>53</v>
      </c>
      <c r="M53" s="28" t="s">
        <v>40</v>
      </c>
      <c r="N53" s="29" t="s">
        <v>41</v>
      </c>
      <c r="O53" s="28" t="s">
        <v>42</v>
      </c>
      <c r="P53" s="28" t="s">
        <v>30</v>
      </c>
      <c r="Q53" s="29" t="s">
        <v>43</v>
      </c>
      <c r="R53" s="30"/>
    </row>
    <row r="54" spans="1:18" s="17" customFormat="1" ht="12.75" hidden="1" x14ac:dyDescent="0.3">
      <c r="A54" s="85" t="s">
        <v>54</v>
      </c>
      <c r="B54" s="85"/>
      <c r="C54" s="89"/>
      <c r="D54" s="89"/>
      <c r="E54" s="89"/>
      <c r="F54" s="39" t="s">
        <v>21</v>
      </c>
      <c r="G54" s="32"/>
      <c r="H54" s="33"/>
      <c r="I54" s="31"/>
      <c r="J54" s="34">
        <f>G54*H54*I54</f>
        <v>0</v>
      </c>
      <c r="K54" s="19"/>
      <c r="L54" s="20"/>
      <c r="M54" s="19"/>
      <c r="N54" s="35">
        <f>M54*L54*K54</f>
        <v>0</v>
      </c>
      <c r="O54" s="15">
        <f>M54-I54</f>
        <v>0</v>
      </c>
      <c r="P54" s="15">
        <f>O54*L54*K54</f>
        <v>0</v>
      </c>
      <c r="Q54" s="15">
        <f>N54-J54</f>
        <v>0</v>
      </c>
      <c r="R54" s="40"/>
    </row>
    <row r="55" spans="1:18" s="17" customFormat="1" ht="12.75" hidden="1" x14ac:dyDescent="0.3">
      <c r="A55" s="85" t="s">
        <v>55</v>
      </c>
      <c r="B55" s="85"/>
      <c r="C55" s="89"/>
      <c r="D55" s="89"/>
      <c r="E55" s="89"/>
      <c r="F55" s="39" t="s">
        <v>21</v>
      </c>
      <c r="G55" s="32"/>
      <c r="H55" s="33"/>
      <c r="I55" s="31"/>
      <c r="J55" s="34">
        <f>G55*H55*I55</f>
        <v>0</v>
      </c>
      <c r="K55" s="19"/>
      <c r="L55" s="20"/>
      <c r="M55" s="19"/>
      <c r="N55" s="35">
        <f>M55*L55*K55</f>
        <v>0</v>
      </c>
      <c r="O55" s="15">
        <f>M55-I55</f>
        <v>0</v>
      </c>
      <c r="P55" s="15">
        <f>O55*L55*K55</f>
        <v>0</v>
      </c>
      <c r="Q55" s="15">
        <f>N55-J55</f>
        <v>0</v>
      </c>
      <c r="R55" s="40"/>
    </row>
    <row r="56" spans="1:18" s="17" customFormat="1" ht="14.25" hidden="1" customHeight="1" x14ac:dyDescent="0.3">
      <c r="A56" s="98" t="s">
        <v>46</v>
      </c>
      <c r="B56" s="98"/>
      <c r="C56" s="98"/>
      <c r="D56" s="98"/>
      <c r="E56" s="98"/>
      <c r="F56" s="113"/>
      <c r="G56" s="113"/>
      <c r="H56" s="113"/>
      <c r="I56" s="113"/>
      <c r="J56" s="113"/>
      <c r="K56" s="28"/>
      <c r="L56" s="37"/>
      <c r="M56" s="28"/>
      <c r="N56" s="28"/>
      <c r="O56" s="28"/>
      <c r="P56" s="28"/>
      <c r="Q56" s="28"/>
      <c r="R56" s="16"/>
    </row>
    <row r="57" spans="1:18" s="17" customFormat="1" ht="16.5" hidden="1" customHeight="1" x14ac:dyDescent="0.3">
      <c r="A57" s="101" t="s">
        <v>56</v>
      </c>
      <c r="B57" s="101"/>
      <c r="C57" s="101"/>
      <c r="D57" s="101"/>
      <c r="E57" s="101"/>
      <c r="F57" s="41"/>
      <c r="G57" s="10"/>
      <c r="H57" s="10"/>
      <c r="I57" s="42"/>
      <c r="J57" s="11">
        <f>SUM(J54:J56)</f>
        <v>0</v>
      </c>
      <c r="K57" s="12"/>
      <c r="L57" s="12"/>
      <c r="M57" s="13"/>
      <c r="N57" s="21">
        <f>SUM(N54:N56)</f>
        <v>0</v>
      </c>
      <c r="O57" s="15">
        <f>M57-I57</f>
        <v>0</v>
      </c>
      <c r="P57" s="15">
        <f>O57*L57*K57</f>
        <v>0</v>
      </c>
      <c r="Q57" s="38">
        <f>N57-J57</f>
        <v>0</v>
      </c>
      <c r="R57" s="16"/>
    </row>
    <row r="58" spans="1:18" s="17" customFormat="1" ht="15" customHeight="1" x14ac:dyDescent="0.3">
      <c r="A58" s="25">
        <v>6</v>
      </c>
      <c r="B58" s="114" t="s">
        <v>73</v>
      </c>
      <c r="C58" s="114"/>
      <c r="D58" s="114"/>
      <c r="E58" s="114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 s="17" customFormat="1" ht="13.15" x14ac:dyDescent="0.3">
      <c r="A59" s="30"/>
      <c r="B59" s="115"/>
      <c r="C59" s="115"/>
      <c r="D59" s="115"/>
      <c r="E59" s="115"/>
      <c r="F59" s="24"/>
      <c r="G59" s="7" t="s">
        <v>25</v>
      </c>
      <c r="H59" s="7" t="s">
        <v>25</v>
      </c>
      <c r="I59" s="7" t="s">
        <v>25</v>
      </c>
      <c r="J59" s="26" t="s">
        <v>25</v>
      </c>
      <c r="K59" s="25" t="s">
        <v>26</v>
      </c>
      <c r="L59" s="25" t="s">
        <v>26</v>
      </c>
      <c r="M59" s="25" t="s">
        <v>27</v>
      </c>
      <c r="N59" s="26" t="s">
        <v>28</v>
      </c>
      <c r="O59" s="7" t="s">
        <v>29</v>
      </c>
      <c r="P59" s="7" t="s">
        <v>30</v>
      </c>
      <c r="Q59" s="27" t="s">
        <v>31</v>
      </c>
      <c r="R59" s="7" t="s">
        <v>19</v>
      </c>
    </row>
    <row r="60" spans="1:18" s="17" customFormat="1" ht="38.25" x14ac:dyDescent="0.3">
      <c r="A60" s="84" t="s">
        <v>74</v>
      </c>
      <c r="B60" s="84"/>
      <c r="C60" s="84"/>
      <c r="D60" s="84"/>
      <c r="E60" s="84"/>
      <c r="F60" s="28" t="s">
        <v>33</v>
      </c>
      <c r="G60" s="28" t="s">
        <v>59</v>
      </c>
      <c r="H60" s="28" t="s">
        <v>51</v>
      </c>
      <c r="I60" s="28" t="s">
        <v>36</v>
      </c>
      <c r="J60" s="29" t="s">
        <v>37</v>
      </c>
      <c r="K60" s="28" t="s">
        <v>60</v>
      </c>
      <c r="L60" s="28" t="s">
        <v>53</v>
      </c>
      <c r="M60" s="28" t="s">
        <v>40</v>
      </c>
      <c r="N60" s="29" t="s">
        <v>41</v>
      </c>
      <c r="O60" s="28" t="s">
        <v>42</v>
      </c>
      <c r="P60" s="28" t="s">
        <v>30</v>
      </c>
      <c r="Q60" s="28" t="s">
        <v>43</v>
      </c>
      <c r="R60" s="30"/>
    </row>
    <row r="61" spans="1:18" s="17" customFormat="1" ht="22.05" customHeight="1" x14ac:dyDescent="0.3">
      <c r="A61" s="89" t="s">
        <v>75</v>
      </c>
      <c r="B61" s="89"/>
      <c r="C61" s="75" t="s">
        <v>76</v>
      </c>
      <c r="D61" s="126" t="s">
        <v>77</v>
      </c>
      <c r="E61" s="85"/>
      <c r="F61" s="39" t="s">
        <v>21</v>
      </c>
      <c r="G61" s="32"/>
      <c r="H61" s="33"/>
      <c r="I61" s="31"/>
      <c r="J61" s="34">
        <f t="shared" ref="J61:J64" si="16">H61*I61*G61</f>
        <v>0</v>
      </c>
      <c r="K61" s="19"/>
      <c r="L61" s="20"/>
      <c r="M61" s="19"/>
      <c r="N61" s="35">
        <f t="shared" ref="N61:N64" si="17">M61*L61*K61</f>
        <v>0</v>
      </c>
      <c r="O61" s="15">
        <f t="shared" ref="O61:O64" si="18">M61-I61</f>
        <v>0</v>
      </c>
      <c r="P61" s="15">
        <f t="shared" ref="P61:P65" si="19">O61*L61*K61</f>
        <v>0</v>
      </c>
      <c r="Q61" s="15">
        <f t="shared" ref="Q61:Q65" si="20">N61-J61</f>
        <v>0</v>
      </c>
      <c r="R61" s="16"/>
    </row>
    <row r="62" spans="1:18" s="17" customFormat="1" ht="21.75" customHeight="1" x14ac:dyDescent="0.3">
      <c r="A62" s="85" t="s">
        <v>78</v>
      </c>
      <c r="B62" s="85"/>
      <c r="C62" s="85"/>
      <c r="D62" s="85"/>
      <c r="E62" s="85"/>
      <c r="F62" s="39" t="s">
        <v>21</v>
      </c>
      <c r="G62" s="32"/>
      <c r="H62" s="33"/>
      <c r="I62" s="31"/>
      <c r="J62" s="34">
        <f t="shared" si="16"/>
        <v>0</v>
      </c>
      <c r="K62" s="19"/>
      <c r="L62" s="20"/>
      <c r="M62" s="19"/>
      <c r="N62" s="35">
        <f t="shared" si="17"/>
        <v>0</v>
      </c>
      <c r="O62" s="15">
        <f t="shared" ref="O62:O63" si="21">M62-I62</f>
        <v>0</v>
      </c>
      <c r="P62" s="15">
        <f t="shared" ref="P62:P63" si="22">O62*L62*K62</f>
        <v>0</v>
      </c>
      <c r="Q62" s="15">
        <f t="shared" si="20"/>
        <v>0</v>
      </c>
      <c r="R62" s="16"/>
    </row>
    <row r="63" spans="1:18" s="17" customFormat="1" ht="22.05" customHeight="1" x14ac:dyDescent="0.3">
      <c r="A63" s="125" t="s">
        <v>134</v>
      </c>
      <c r="B63" s="120"/>
      <c r="C63" s="120"/>
      <c r="D63" s="120"/>
      <c r="E63" s="120"/>
      <c r="F63" s="39" t="s">
        <v>21</v>
      </c>
      <c r="G63" s="32">
        <v>15</v>
      </c>
      <c r="H63" s="33">
        <v>1</v>
      </c>
      <c r="I63" s="31">
        <v>200</v>
      </c>
      <c r="J63" s="34">
        <f t="shared" si="16"/>
        <v>3000</v>
      </c>
      <c r="K63" s="19">
        <v>15</v>
      </c>
      <c r="L63" s="20">
        <v>1</v>
      </c>
      <c r="M63" s="19">
        <v>200</v>
      </c>
      <c r="N63" s="35">
        <f t="shared" si="17"/>
        <v>3000</v>
      </c>
      <c r="O63" s="15">
        <f t="shared" si="21"/>
        <v>0</v>
      </c>
      <c r="P63" s="15">
        <f t="shared" si="22"/>
        <v>0</v>
      </c>
      <c r="Q63" s="15">
        <f t="shared" si="20"/>
        <v>0</v>
      </c>
      <c r="R63" s="62"/>
    </row>
    <row r="64" spans="1:18" s="17" customFormat="1" ht="22.05" customHeight="1" x14ac:dyDescent="0.3">
      <c r="A64" s="126" t="s">
        <v>132</v>
      </c>
      <c r="B64" s="85"/>
      <c r="C64" s="85"/>
      <c r="D64" s="85"/>
      <c r="E64" s="76" t="s">
        <v>133</v>
      </c>
      <c r="F64" s="39" t="s">
        <v>21</v>
      </c>
      <c r="G64" s="32">
        <v>1</v>
      </c>
      <c r="H64" s="33">
        <v>1</v>
      </c>
      <c r="I64" s="31">
        <v>40</v>
      </c>
      <c r="J64" s="34">
        <f t="shared" si="16"/>
        <v>40</v>
      </c>
      <c r="K64" s="19"/>
      <c r="L64" s="20"/>
      <c r="M64" s="19"/>
      <c r="N64" s="35">
        <f t="shared" si="17"/>
        <v>0</v>
      </c>
      <c r="O64" s="15">
        <f t="shared" si="18"/>
        <v>-40</v>
      </c>
      <c r="P64" s="15">
        <f t="shared" ref="P64" si="23">O64*L64*K64</f>
        <v>0</v>
      </c>
      <c r="Q64" s="15">
        <f t="shared" ref="Q64" si="24">N64-J64</f>
        <v>-40</v>
      </c>
      <c r="R64" s="62"/>
    </row>
    <row r="65" spans="1:18" s="17" customFormat="1" ht="15.75" customHeight="1" x14ac:dyDescent="0.3">
      <c r="A65" s="101" t="s">
        <v>64</v>
      </c>
      <c r="B65" s="101"/>
      <c r="C65" s="101"/>
      <c r="D65" s="101"/>
      <c r="E65" s="101"/>
      <c r="F65" s="41"/>
      <c r="G65" s="10"/>
      <c r="H65" s="10"/>
      <c r="I65" s="42"/>
      <c r="J65" s="11">
        <f>SUM(J61:J64)</f>
        <v>3040</v>
      </c>
      <c r="K65" s="12"/>
      <c r="L65" s="12"/>
      <c r="M65" s="13"/>
      <c r="N65" s="21">
        <f>SUM(N61:N64)</f>
        <v>3000</v>
      </c>
      <c r="O65" s="15">
        <f t="shared" ref="O65" si="25">M65-I65</f>
        <v>0</v>
      </c>
      <c r="P65" s="15">
        <f t="shared" si="19"/>
        <v>0</v>
      </c>
      <c r="Q65" s="38">
        <f t="shared" si="20"/>
        <v>-40</v>
      </c>
      <c r="R65" s="16"/>
    </row>
    <row r="66" spans="1:18" s="17" customFormat="1" ht="15" hidden="1" customHeight="1" x14ac:dyDescent="0.3">
      <c r="A66" s="25">
        <v>7</v>
      </c>
      <c r="B66" s="114" t="s">
        <v>79</v>
      </c>
      <c r="C66" s="114"/>
      <c r="D66" s="114"/>
      <c r="E66" s="114"/>
      <c r="F66" s="43"/>
      <c r="G66" s="43"/>
      <c r="H66" s="43"/>
      <c r="I66" s="43"/>
      <c r="J66" s="11">
        <f>SUM(J62:J65)</f>
        <v>6080</v>
      </c>
      <c r="K66" s="43"/>
      <c r="L66" s="43"/>
      <c r="M66" s="43"/>
      <c r="N66" s="43"/>
      <c r="O66" s="43"/>
      <c r="P66" s="43"/>
      <c r="Q66" s="43"/>
      <c r="R66" s="43"/>
    </row>
    <row r="67" spans="1:18" s="17" customFormat="1" ht="13.15" hidden="1" x14ac:dyDescent="0.3">
      <c r="A67" s="115"/>
      <c r="B67" s="115"/>
      <c r="C67" s="115"/>
      <c r="D67" s="115"/>
      <c r="E67" s="115"/>
      <c r="F67" s="24"/>
      <c r="G67" s="7" t="s">
        <v>25</v>
      </c>
      <c r="H67" s="7" t="s">
        <v>25</v>
      </c>
      <c r="I67" s="7" t="s">
        <v>25</v>
      </c>
      <c r="J67" s="26" t="s">
        <v>25</v>
      </c>
      <c r="K67" s="25" t="s">
        <v>26</v>
      </c>
      <c r="L67" s="25" t="s">
        <v>26</v>
      </c>
      <c r="M67" s="25" t="s">
        <v>27</v>
      </c>
      <c r="N67" s="26" t="s">
        <v>28</v>
      </c>
      <c r="O67" s="7" t="s">
        <v>29</v>
      </c>
      <c r="P67" s="7" t="s">
        <v>30</v>
      </c>
      <c r="Q67" s="27" t="s">
        <v>31</v>
      </c>
      <c r="R67" s="7" t="s">
        <v>19</v>
      </c>
    </row>
    <row r="68" spans="1:18" s="17" customFormat="1" ht="38.25" hidden="1" x14ac:dyDescent="0.3">
      <c r="A68" s="84"/>
      <c r="B68" s="84"/>
      <c r="C68" s="84"/>
      <c r="D68" s="84"/>
      <c r="E68" s="84"/>
      <c r="F68" s="28" t="s">
        <v>33</v>
      </c>
      <c r="G68" s="28" t="s">
        <v>59</v>
      </c>
      <c r="H68" s="28" t="s">
        <v>51</v>
      </c>
      <c r="I68" s="28" t="s">
        <v>36</v>
      </c>
      <c r="J68" s="29" t="s">
        <v>37</v>
      </c>
      <c r="K68" s="28" t="s">
        <v>60</v>
      </c>
      <c r="L68" s="28" t="s">
        <v>53</v>
      </c>
      <c r="M68" s="28" t="s">
        <v>40</v>
      </c>
      <c r="N68" s="29" t="s">
        <v>41</v>
      </c>
      <c r="O68" s="28" t="s">
        <v>42</v>
      </c>
      <c r="P68" s="28" t="s">
        <v>30</v>
      </c>
      <c r="Q68" s="28" t="s">
        <v>43</v>
      </c>
      <c r="R68" s="30"/>
    </row>
    <row r="69" spans="1:18" s="17" customFormat="1" ht="13.5" hidden="1" customHeight="1" x14ac:dyDescent="0.3">
      <c r="A69" s="85" t="s">
        <v>80</v>
      </c>
      <c r="B69" s="85"/>
      <c r="C69" s="85"/>
      <c r="D69" s="85"/>
      <c r="E69" s="85"/>
      <c r="F69" s="9" t="s">
        <v>21</v>
      </c>
      <c r="G69" s="32"/>
      <c r="H69" s="33"/>
      <c r="I69" s="31"/>
      <c r="J69" s="34"/>
      <c r="K69" s="19"/>
      <c r="L69" s="20"/>
      <c r="M69" s="19"/>
      <c r="N69" s="35">
        <f>M69*L69*K69</f>
        <v>0</v>
      </c>
      <c r="O69" s="15">
        <f>M69-I69</f>
        <v>0</v>
      </c>
      <c r="P69" s="15">
        <f>O69*L69*K69</f>
        <v>0</v>
      </c>
      <c r="Q69" s="15">
        <f>N69-J69</f>
        <v>0</v>
      </c>
      <c r="R69" s="40"/>
    </row>
    <row r="70" spans="1:18" s="17" customFormat="1" ht="15.75" hidden="1" customHeight="1" x14ac:dyDescent="0.3">
      <c r="A70" s="85" t="s">
        <v>81</v>
      </c>
      <c r="B70" s="85"/>
      <c r="C70" s="85"/>
      <c r="D70" s="85"/>
      <c r="E70" s="85"/>
      <c r="F70" s="39" t="s">
        <v>21</v>
      </c>
      <c r="G70" s="32"/>
      <c r="H70" s="33"/>
      <c r="I70" s="31"/>
      <c r="J70" s="34">
        <f>H70*I70*G70</f>
        <v>0</v>
      </c>
      <c r="K70" s="19"/>
      <c r="L70" s="20"/>
      <c r="M70" s="19"/>
      <c r="N70" s="35">
        <f>M70*L70*K70</f>
        <v>0</v>
      </c>
      <c r="O70" s="15">
        <f>M70-I70</f>
        <v>0</v>
      </c>
      <c r="P70" s="15">
        <f>O70*L70*K70</f>
        <v>0</v>
      </c>
      <c r="Q70" s="15">
        <f>N70-J70</f>
        <v>0</v>
      </c>
      <c r="R70" s="16"/>
    </row>
    <row r="71" spans="1:18" s="17" customFormat="1" ht="15.75" hidden="1" customHeight="1" x14ac:dyDescent="0.3">
      <c r="A71" s="85" t="s">
        <v>82</v>
      </c>
      <c r="B71" s="85"/>
      <c r="C71" s="85"/>
      <c r="D71" s="85"/>
      <c r="E71" s="85"/>
      <c r="F71" s="39" t="s">
        <v>21</v>
      </c>
      <c r="G71" s="32"/>
      <c r="H71" s="33"/>
      <c r="I71" s="31"/>
      <c r="J71" s="34">
        <f>H71*I71*G71</f>
        <v>0</v>
      </c>
      <c r="K71" s="19"/>
      <c r="L71" s="20"/>
      <c r="M71" s="19"/>
      <c r="N71" s="35">
        <f>M71*L71*K71</f>
        <v>0</v>
      </c>
      <c r="O71" s="15">
        <f>M71-I71</f>
        <v>0</v>
      </c>
      <c r="P71" s="15">
        <f>O71*L71*K71</f>
        <v>0</v>
      </c>
      <c r="Q71" s="15">
        <f>N71-J71</f>
        <v>0</v>
      </c>
      <c r="R71" s="16"/>
    </row>
    <row r="72" spans="1:18" s="17" customFormat="1" ht="15" hidden="1" customHeight="1" x14ac:dyDescent="0.3">
      <c r="A72" s="85" t="s">
        <v>83</v>
      </c>
      <c r="B72" s="85"/>
      <c r="C72" s="85"/>
      <c r="D72" s="85"/>
      <c r="E72" s="85"/>
      <c r="F72" s="39" t="s">
        <v>21</v>
      </c>
      <c r="G72" s="32"/>
      <c r="H72" s="33"/>
      <c r="I72" s="31"/>
      <c r="J72" s="34">
        <f>H72*I72*G72</f>
        <v>0</v>
      </c>
      <c r="K72" s="19"/>
      <c r="L72" s="20"/>
      <c r="M72" s="19"/>
      <c r="N72" s="35">
        <f>M72*L72*K72</f>
        <v>0</v>
      </c>
      <c r="O72" s="15">
        <f>M72-I72</f>
        <v>0</v>
      </c>
      <c r="P72" s="15">
        <f>O72*L72*K72</f>
        <v>0</v>
      </c>
      <c r="Q72" s="15">
        <f>N72-J72</f>
        <v>0</v>
      </c>
      <c r="R72" s="16"/>
    </row>
    <row r="73" spans="1:18" s="17" customFormat="1" ht="15.75" hidden="1" customHeight="1" x14ac:dyDescent="0.3">
      <c r="A73" s="101" t="s">
        <v>64</v>
      </c>
      <c r="B73" s="101"/>
      <c r="C73" s="101"/>
      <c r="D73" s="101"/>
      <c r="E73" s="101"/>
      <c r="F73" s="41"/>
      <c r="G73" s="10"/>
      <c r="H73" s="10"/>
      <c r="I73" s="42"/>
      <c r="J73" s="11">
        <f>SUM(J69:J72)</f>
        <v>0</v>
      </c>
      <c r="K73" s="12"/>
      <c r="L73" s="12"/>
      <c r="M73" s="13"/>
      <c r="N73" s="21">
        <f>SUM(N69:N72)</f>
        <v>0</v>
      </c>
      <c r="O73" s="15">
        <f>M73-I73</f>
        <v>0</v>
      </c>
      <c r="P73" s="15">
        <f>O73*L73*K73</f>
        <v>0</v>
      </c>
      <c r="Q73" s="38">
        <f>N73-J73</f>
        <v>0</v>
      </c>
      <c r="R73" s="16"/>
    </row>
    <row r="74" spans="1:18" s="17" customFormat="1" ht="15" hidden="1" customHeight="1" x14ac:dyDescent="0.3">
      <c r="A74" s="25">
        <v>8</v>
      </c>
      <c r="B74" s="114" t="s">
        <v>84</v>
      </c>
      <c r="C74" s="114"/>
      <c r="D74" s="114"/>
      <c r="E74" s="114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</row>
    <row r="75" spans="1:18" s="17" customFormat="1" ht="13.15" hidden="1" x14ac:dyDescent="0.3">
      <c r="A75" s="115"/>
      <c r="B75" s="115"/>
      <c r="C75" s="115"/>
      <c r="D75" s="115"/>
      <c r="E75" s="115"/>
      <c r="F75" s="24"/>
      <c r="G75" s="7" t="s">
        <v>25</v>
      </c>
      <c r="H75" s="7" t="s">
        <v>25</v>
      </c>
      <c r="I75" s="7" t="s">
        <v>25</v>
      </c>
      <c r="J75" s="26" t="s">
        <v>25</v>
      </c>
      <c r="K75" s="25" t="s">
        <v>26</v>
      </c>
      <c r="L75" s="25" t="s">
        <v>26</v>
      </c>
      <c r="M75" s="25" t="s">
        <v>27</v>
      </c>
      <c r="N75" s="26" t="s">
        <v>28</v>
      </c>
      <c r="O75" s="7" t="s">
        <v>29</v>
      </c>
      <c r="P75" s="7" t="s">
        <v>30</v>
      </c>
      <c r="Q75" s="27" t="s">
        <v>31</v>
      </c>
      <c r="R75" s="7" t="s">
        <v>19</v>
      </c>
    </row>
    <row r="76" spans="1:18" s="17" customFormat="1" ht="38.25" hidden="1" x14ac:dyDescent="0.3">
      <c r="A76" s="84"/>
      <c r="B76" s="84"/>
      <c r="C76" s="84"/>
      <c r="D76" s="84"/>
      <c r="E76" s="84"/>
      <c r="F76" s="28" t="s">
        <v>33</v>
      </c>
      <c r="G76" s="28" t="s">
        <v>59</v>
      </c>
      <c r="H76" s="28" t="s">
        <v>51</v>
      </c>
      <c r="I76" s="28" t="s">
        <v>36</v>
      </c>
      <c r="J76" s="29" t="s">
        <v>37</v>
      </c>
      <c r="K76" s="28" t="s">
        <v>60</v>
      </c>
      <c r="L76" s="28" t="s">
        <v>53</v>
      </c>
      <c r="M76" s="28" t="s">
        <v>40</v>
      </c>
      <c r="N76" s="29" t="s">
        <v>41</v>
      </c>
      <c r="O76" s="28" t="s">
        <v>42</v>
      </c>
      <c r="P76" s="28" t="s">
        <v>30</v>
      </c>
      <c r="Q76" s="28" t="s">
        <v>43</v>
      </c>
      <c r="R76" s="30"/>
    </row>
    <row r="77" spans="1:18" s="17" customFormat="1" ht="23.55" hidden="1" customHeight="1" x14ac:dyDescent="0.3">
      <c r="A77" s="97" t="s">
        <v>85</v>
      </c>
      <c r="B77" s="97"/>
      <c r="C77" s="97"/>
      <c r="D77" s="97"/>
      <c r="E77" s="97"/>
      <c r="F77" s="39" t="s">
        <v>21</v>
      </c>
      <c r="G77" s="32"/>
      <c r="H77" s="33"/>
      <c r="I77" s="31"/>
      <c r="J77" s="34">
        <f>H77*I77*G77</f>
        <v>0</v>
      </c>
      <c r="K77" s="19"/>
      <c r="L77" s="20"/>
      <c r="M77" s="19"/>
      <c r="N77" s="35">
        <f>M77*L77*K77</f>
        <v>0</v>
      </c>
      <c r="O77" s="15">
        <f t="shared" ref="O77:O81" si="26">M77-I77</f>
        <v>0</v>
      </c>
      <c r="P77" s="15">
        <f t="shared" ref="P77:P81" si="27">O77*L77*K77</f>
        <v>0</v>
      </c>
      <c r="Q77" s="15">
        <f t="shared" ref="Q77:Q82" si="28">N77-J77</f>
        <v>0</v>
      </c>
      <c r="R77" s="16"/>
    </row>
    <row r="78" spans="1:18" s="17" customFormat="1" ht="23.55" hidden="1" customHeight="1" x14ac:dyDescent="0.3">
      <c r="A78" s="97" t="s">
        <v>86</v>
      </c>
      <c r="B78" s="97"/>
      <c r="C78" s="97"/>
      <c r="D78" s="97"/>
      <c r="E78" s="97"/>
      <c r="F78" s="39" t="s">
        <v>21</v>
      </c>
      <c r="G78" s="32"/>
      <c r="H78" s="33"/>
      <c r="I78" s="31"/>
      <c r="J78" s="34"/>
      <c r="K78" s="19"/>
      <c r="L78" s="20"/>
      <c r="M78" s="19"/>
      <c r="N78" s="35">
        <f>M78*L78*K78</f>
        <v>0</v>
      </c>
      <c r="O78" s="15">
        <f t="shared" si="26"/>
        <v>0</v>
      </c>
      <c r="P78" s="15">
        <f t="shared" si="27"/>
        <v>0</v>
      </c>
      <c r="Q78" s="15">
        <f t="shared" si="28"/>
        <v>0</v>
      </c>
      <c r="R78" s="16"/>
    </row>
    <row r="79" spans="1:18" s="17" customFormat="1" ht="23.55" hidden="1" customHeight="1" x14ac:dyDescent="0.35">
      <c r="A79" s="97" t="s">
        <v>87</v>
      </c>
      <c r="B79" s="97"/>
      <c r="C79" s="97"/>
      <c r="D79" s="97"/>
      <c r="E79" s="97"/>
      <c r="F79" s="39" t="s">
        <v>21</v>
      </c>
      <c r="G79" s="32"/>
      <c r="H79" s="33"/>
      <c r="I79" s="31"/>
      <c r="J79" s="44"/>
      <c r="K79" s="19"/>
      <c r="L79" s="20"/>
      <c r="M79" s="19"/>
      <c r="N79" s="45">
        <f>M79*L79*K79</f>
        <v>0</v>
      </c>
      <c r="O79" s="15">
        <f t="shared" si="26"/>
        <v>0</v>
      </c>
      <c r="P79" s="15">
        <f t="shared" si="27"/>
        <v>0</v>
      </c>
      <c r="Q79" s="15">
        <f t="shared" si="28"/>
        <v>0</v>
      </c>
      <c r="R79" s="16"/>
    </row>
    <row r="80" spans="1:18" s="17" customFormat="1" ht="14.25" customHeight="1" x14ac:dyDescent="0.3">
      <c r="A80" s="104" t="s">
        <v>88</v>
      </c>
      <c r="B80" s="104"/>
      <c r="C80" s="104"/>
      <c r="D80" s="104"/>
      <c r="E80" s="104"/>
      <c r="F80" s="18">
        <v>0.08</v>
      </c>
      <c r="G80" s="10"/>
      <c r="H80" s="10"/>
      <c r="I80" s="10"/>
      <c r="J80" s="11">
        <f>(J50+J57+J65+J73)*F80</f>
        <v>243.20000000000002</v>
      </c>
      <c r="K80" s="28"/>
      <c r="L80" s="37"/>
      <c r="M80" s="28"/>
      <c r="N80" s="21">
        <f>(N50+N57+N65+N73)*F80</f>
        <v>240</v>
      </c>
      <c r="O80" s="15">
        <f t="shared" si="26"/>
        <v>0</v>
      </c>
      <c r="P80" s="15">
        <f t="shared" si="27"/>
        <v>0</v>
      </c>
      <c r="Q80" s="15">
        <f t="shared" si="28"/>
        <v>-3.2000000000000171</v>
      </c>
      <c r="R80" s="16"/>
    </row>
    <row r="81" spans="1:18" s="17" customFormat="1" ht="15.75" customHeight="1" x14ac:dyDescent="0.3">
      <c r="A81" s="101" t="s">
        <v>89</v>
      </c>
      <c r="B81" s="101"/>
      <c r="C81" s="101"/>
      <c r="D81" s="101"/>
      <c r="E81" s="101"/>
      <c r="F81" s="41"/>
      <c r="G81" s="10"/>
      <c r="H81" s="10"/>
      <c r="I81" s="42"/>
      <c r="J81" s="11">
        <f>SUM(J77:J80)+J40+J17</f>
        <v>243.20000000000002</v>
      </c>
      <c r="K81" s="10"/>
      <c r="L81" s="10"/>
      <c r="M81" s="42"/>
      <c r="N81" s="21">
        <f>SUM(N77:N80)+N40+N17</f>
        <v>240</v>
      </c>
      <c r="O81" s="15">
        <f t="shared" si="26"/>
        <v>0</v>
      </c>
      <c r="P81" s="15">
        <f t="shared" si="27"/>
        <v>0</v>
      </c>
      <c r="Q81" s="38">
        <f t="shared" si="28"/>
        <v>-3.2000000000000171</v>
      </c>
      <c r="R81" s="16"/>
    </row>
    <row r="82" spans="1:18" s="17" customFormat="1" ht="15.75" customHeight="1" x14ac:dyDescent="0.3">
      <c r="A82" s="101" t="s">
        <v>90</v>
      </c>
      <c r="B82" s="101"/>
      <c r="C82" s="101"/>
      <c r="D82" s="101"/>
      <c r="E82" s="101"/>
      <c r="F82" s="18">
        <v>0.06</v>
      </c>
      <c r="G82" s="10"/>
      <c r="H82" s="10"/>
      <c r="I82" s="42"/>
      <c r="J82" s="11">
        <f>(J25+J32+J39+J50+J57+J65+J73+J81+H106)*F82</f>
        <v>196.99199999999999</v>
      </c>
      <c r="K82" s="10"/>
      <c r="L82" s="10"/>
      <c r="M82" s="42"/>
      <c r="N82" s="21">
        <f>(N25+N32+N39+N50+N57+N65+N73+N81)*F82</f>
        <v>194.4</v>
      </c>
      <c r="O82" s="15"/>
      <c r="P82" s="15"/>
      <c r="Q82" s="38">
        <f t="shared" si="28"/>
        <v>-2.5919999999999845</v>
      </c>
      <c r="R82" s="16"/>
    </row>
    <row r="83" spans="1:18" s="17" customFormat="1" ht="15" customHeight="1" x14ac:dyDescent="0.3">
      <c r="A83" s="25">
        <v>9</v>
      </c>
      <c r="B83" s="114" t="s">
        <v>91</v>
      </c>
      <c r="C83" s="114"/>
      <c r="D83" s="114"/>
      <c r="E83" s="114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spans="1:18" s="17" customFormat="1" ht="12.75" customHeight="1" x14ac:dyDescent="0.3">
      <c r="A84" s="127"/>
      <c r="B84" s="127"/>
      <c r="C84" s="127"/>
      <c r="D84" s="127"/>
      <c r="E84" s="127"/>
      <c r="F84" s="24"/>
      <c r="G84" s="24"/>
      <c r="H84" s="24"/>
      <c r="I84" s="24"/>
      <c r="J84" s="26"/>
      <c r="K84" s="25" t="s">
        <v>26</v>
      </c>
      <c r="L84" s="25" t="s">
        <v>26</v>
      </c>
      <c r="M84" s="25" t="s">
        <v>27</v>
      </c>
      <c r="N84" s="7" t="s">
        <v>28</v>
      </c>
      <c r="O84" s="7"/>
      <c r="P84" s="7" t="s">
        <v>30</v>
      </c>
      <c r="Q84" s="27"/>
      <c r="R84" s="7" t="s">
        <v>19</v>
      </c>
    </row>
    <row r="85" spans="1:18" s="17" customFormat="1" ht="38.25" x14ac:dyDescent="0.3">
      <c r="A85" s="128" t="s">
        <v>92</v>
      </c>
      <c r="B85" s="128"/>
      <c r="C85" s="128"/>
      <c r="D85" s="128"/>
      <c r="E85" s="128"/>
      <c r="F85" s="28"/>
      <c r="G85" s="28"/>
      <c r="H85" s="46"/>
      <c r="I85" s="24"/>
      <c r="J85" s="29"/>
      <c r="K85" s="28" t="s">
        <v>60</v>
      </c>
      <c r="L85" s="28" t="s">
        <v>53</v>
      </c>
      <c r="M85" s="28" t="s">
        <v>40</v>
      </c>
      <c r="N85" s="28" t="s">
        <v>41</v>
      </c>
      <c r="O85" s="28"/>
      <c r="P85" s="28" t="s">
        <v>30</v>
      </c>
      <c r="Q85" s="29"/>
      <c r="R85" s="30"/>
    </row>
    <row r="86" spans="1:18" s="17" customFormat="1" ht="14.25" customHeight="1" x14ac:dyDescent="0.3">
      <c r="A86" s="129" t="s">
        <v>93</v>
      </c>
      <c r="B86" s="129"/>
      <c r="C86" s="129"/>
      <c r="D86" s="129"/>
      <c r="E86" s="129"/>
      <c r="F86" s="47" t="s">
        <v>21</v>
      </c>
      <c r="G86" s="48"/>
      <c r="H86" s="49"/>
      <c r="I86" s="49"/>
      <c r="J86" s="50"/>
      <c r="K86" s="19"/>
      <c r="L86" s="19"/>
      <c r="M86" s="19"/>
      <c r="N86" s="51">
        <f>L86*M86*K86</f>
        <v>0</v>
      </c>
      <c r="O86" s="52"/>
      <c r="P86" s="15">
        <f t="shared" ref="P86:P92" si="29">N86</f>
        <v>0</v>
      </c>
      <c r="Q86" s="50"/>
      <c r="R86" s="16"/>
    </row>
    <row r="87" spans="1:18" s="17" customFormat="1" ht="13.15" x14ac:dyDescent="0.3">
      <c r="A87" s="129" t="s">
        <v>94</v>
      </c>
      <c r="B87" s="129"/>
      <c r="C87" s="129"/>
      <c r="D87" s="129"/>
      <c r="E87" s="129"/>
      <c r="F87" s="47" t="s">
        <v>21</v>
      </c>
      <c r="G87" s="48"/>
      <c r="H87" s="49"/>
      <c r="I87" s="49"/>
      <c r="J87" s="50"/>
      <c r="K87" s="19"/>
      <c r="L87" s="19"/>
      <c r="M87" s="19"/>
      <c r="N87" s="51">
        <f>L87*M87*K87</f>
        <v>0</v>
      </c>
      <c r="O87" s="52"/>
      <c r="P87" s="15">
        <f t="shared" si="29"/>
        <v>0</v>
      </c>
      <c r="Q87" s="50"/>
      <c r="R87" s="16"/>
    </row>
    <row r="88" spans="1:18" s="17" customFormat="1" ht="15.75" customHeight="1" x14ac:dyDescent="0.3">
      <c r="A88" s="130" t="s">
        <v>95</v>
      </c>
      <c r="B88" s="130"/>
      <c r="C88" s="130"/>
      <c r="D88" s="130"/>
      <c r="E88" s="130"/>
      <c r="F88" s="47" t="s">
        <v>21</v>
      </c>
      <c r="G88" s="48"/>
      <c r="H88" s="49"/>
      <c r="I88" s="49"/>
      <c r="J88" s="50"/>
      <c r="K88" s="19"/>
      <c r="L88" s="19"/>
      <c r="M88" s="19"/>
      <c r="N88" s="51">
        <f>L88*M88*K88</f>
        <v>0</v>
      </c>
      <c r="O88" s="52"/>
      <c r="P88" s="15">
        <f t="shared" si="29"/>
        <v>0</v>
      </c>
      <c r="Q88" s="50"/>
      <c r="R88" s="16"/>
    </row>
    <row r="89" spans="1:18" s="17" customFormat="1" ht="13.5" customHeight="1" x14ac:dyDescent="0.3">
      <c r="A89" s="131" t="s">
        <v>96</v>
      </c>
      <c r="B89" s="131"/>
      <c r="C89" s="131"/>
      <c r="D89" s="131"/>
      <c r="E89" s="131"/>
      <c r="F89" s="47" t="s">
        <v>21</v>
      </c>
      <c r="G89" s="48"/>
      <c r="H89" s="49"/>
      <c r="I89" s="49"/>
      <c r="J89" s="53">
        <f>G89*H89*I89</f>
        <v>0</v>
      </c>
      <c r="K89" s="19"/>
      <c r="L89" s="19"/>
      <c r="M89" s="19"/>
      <c r="N89" s="51">
        <f>L89*M89*K89</f>
        <v>0</v>
      </c>
      <c r="O89" s="52"/>
      <c r="P89" s="15">
        <f t="shared" si="29"/>
        <v>0</v>
      </c>
      <c r="Q89" s="50"/>
      <c r="R89" s="16"/>
    </row>
    <row r="90" spans="1:18" s="17" customFormat="1" ht="13.5" customHeight="1" x14ac:dyDescent="0.3">
      <c r="A90" s="135" t="s">
        <v>97</v>
      </c>
      <c r="B90" s="135"/>
      <c r="C90" s="135"/>
      <c r="D90" s="135"/>
      <c r="E90" s="135"/>
      <c r="F90" s="54"/>
      <c r="G90" s="48"/>
      <c r="H90" s="49"/>
      <c r="I90" s="49"/>
      <c r="J90" s="50"/>
      <c r="K90" s="19" t="s">
        <v>98</v>
      </c>
      <c r="L90" s="19" t="s">
        <v>98</v>
      </c>
      <c r="M90" s="19" t="s">
        <v>98</v>
      </c>
      <c r="N90" s="55">
        <f>SUM(N86:N89)*F90</f>
        <v>0</v>
      </c>
      <c r="O90" s="52"/>
      <c r="P90" s="15">
        <f t="shared" si="29"/>
        <v>0</v>
      </c>
      <c r="Q90" s="50"/>
      <c r="R90" s="16"/>
    </row>
    <row r="91" spans="1:18" s="17" customFormat="1" ht="13.5" customHeight="1" x14ac:dyDescent="0.3">
      <c r="A91" s="131" t="s">
        <v>99</v>
      </c>
      <c r="B91" s="131"/>
      <c r="C91" s="131"/>
      <c r="D91" s="131"/>
      <c r="E91" s="131"/>
      <c r="F91" s="47" t="s">
        <v>21</v>
      </c>
      <c r="G91" s="48"/>
      <c r="H91" s="49"/>
      <c r="I91" s="49"/>
      <c r="J91" s="53"/>
      <c r="K91" s="19"/>
      <c r="L91" s="19"/>
      <c r="M91" s="19"/>
      <c r="N91" s="51">
        <f>L91*M91*K91</f>
        <v>0</v>
      </c>
      <c r="O91" s="52"/>
      <c r="P91" s="15">
        <f t="shared" si="29"/>
        <v>0</v>
      </c>
      <c r="Q91" s="50"/>
      <c r="R91" s="36"/>
    </row>
    <row r="92" spans="1:18" s="17" customFormat="1" ht="13.5" customHeight="1" x14ac:dyDescent="0.3">
      <c r="A92" s="135" t="s">
        <v>100</v>
      </c>
      <c r="B92" s="135"/>
      <c r="C92" s="135"/>
      <c r="D92" s="135"/>
      <c r="E92" s="135"/>
      <c r="F92" s="56">
        <v>0.08</v>
      </c>
      <c r="G92" s="28"/>
      <c r="H92" s="37"/>
      <c r="I92" s="37"/>
      <c r="J92" s="57">
        <f>(J89+J91)*F92</f>
        <v>0</v>
      </c>
      <c r="K92" s="19" t="s">
        <v>98</v>
      </c>
      <c r="L92" s="19" t="s">
        <v>98</v>
      </c>
      <c r="M92" s="19" t="s">
        <v>98</v>
      </c>
      <c r="N92" s="55">
        <f>SUM(N91:N91)*F92</f>
        <v>0</v>
      </c>
      <c r="O92" s="52"/>
      <c r="P92" s="15">
        <f t="shared" si="29"/>
        <v>0</v>
      </c>
      <c r="Q92" s="50"/>
      <c r="R92" s="16"/>
    </row>
    <row r="93" spans="1:18" s="17" customFormat="1" ht="16.5" customHeight="1" x14ac:dyDescent="0.3">
      <c r="A93" s="101" t="s">
        <v>101</v>
      </c>
      <c r="B93" s="101"/>
      <c r="C93" s="101"/>
      <c r="D93" s="101"/>
      <c r="E93" s="101"/>
      <c r="F93" s="41"/>
      <c r="G93" s="10"/>
      <c r="H93" s="10"/>
      <c r="I93" s="42"/>
      <c r="J93" s="58">
        <f>SUM(J86:J92)</f>
        <v>0</v>
      </c>
      <c r="K93" s="12" t="s">
        <v>98</v>
      </c>
      <c r="L93" s="12" t="s">
        <v>98</v>
      </c>
      <c r="M93" s="13" t="s">
        <v>98</v>
      </c>
      <c r="N93" s="55">
        <f>SUM(N86:N92)</f>
        <v>0</v>
      </c>
      <c r="O93" s="59"/>
      <c r="P93" s="38">
        <f>SUM(P86:P92)</f>
        <v>0</v>
      </c>
      <c r="Q93" s="60"/>
      <c r="R93" s="16"/>
    </row>
    <row r="94" spans="1:18" s="17" customFormat="1" ht="13.15" x14ac:dyDescent="0.3">
      <c r="A94" s="77"/>
      <c r="B94" s="77"/>
      <c r="C94" s="77"/>
      <c r="D94" s="77"/>
      <c r="E94" s="78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</row>
    <row r="95" spans="1:18" x14ac:dyDescent="0.3">
      <c r="A95" s="68"/>
      <c r="B95" s="68"/>
      <c r="C95" s="68"/>
      <c r="D95" s="68"/>
      <c r="E95" s="68"/>
      <c r="F95" s="136" t="s">
        <v>102</v>
      </c>
      <c r="G95" s="136"/>
      <c r="H95" s="110" t="s">
        <v>25</v>
      </c>
      <c r="I95" s="110"/>
      <c r="J95" s="110"/>
      <c r="K95" s="110"/>
      <c r="L95" s="132" t="s">
        <v>103</v>
      </c>
      <c r="M95" s="132"/>
      <c r="N95" s="132"/>
      <c r="O95" s="132"/>
      <c r="P95" s="80" t="s">
        <v>31</v>
      </c>
      <c r="Q95" s="68"/>
      <c r="R95" s="68"/>
    </row>
    <row r="96" spans="1:18" ht="24.75" customHeight="1" x14ac:dyDescent="0.3">
      <c r="A96" s="68"/>
      <c r="B96" s="68"/>
      <c r="C96" s="68"/>
      <c r="D96" s="68"/>
      <c r="E96" s="68"/>
      <c r="F96" s="133"/>
      <c r="G96" s="133"/>
      <c r="H96" s="134" t="s">
        <v>104</v>
      </c>
      <c r="I96" s="134"/>
      <c r="J96" s="134" t="s">
        <v>105</v>
      </c>
      <c r="K96" s="134"/>
      <c r="L96" s="134" t="s">
        <v>106</v>
      </c>
      <c r="M96" s="134"/>
      <c r="N96" s="134" t="s">
        <v>107</v>
      </c>
      <c r="O96" s="134"/>
      <c r="P96" s="80" t="s">
        <v>108</v>
      </c>
      <c r="Q96" s="68"/>
      <c r="R96" s="68"/>
    </row>
    <row r="97" spans="1:19" x14ac:dyDescent="0.3">
      <c r="A97" s="68"/>
      <c r="B97" s="68"/>
      <c r="C97" s="68"/>
      <c r="D97" s="68"/>
      <c r="E97" s="68"/>
      <c r="F97" s="137" t="s">
        <v>109</v>
      </c>
      <c r="G97" s="137"/>
      <c r="H97" s="138">
        <f>J25</f>
        <v>0</v>
      </c>
      <c r="I97" s="138"/>
      <c r="J97" s="139">
        <f>H97/$O$6/$O$5</f>
        <v>0</v>
      </c>
      <c r="K97" s="138"/>
      <c r="L97" s="140">
        <f>N25</f>
        <v>0</v>
      </c>
      <c r="M97" s="140"/>
      <c r="N97" s="141">
        <f t="shared" ref="N97:N107" si="30">L97/$P$6/$P$5</f>
        <v>0</v>
      </c>
      <c r="O97" s="141"/>
      <c r="P97" s="15">
        <f t="shared" ref="P97:P106" si="31">L97-H97</f>
        <v>0</v>
      </c>
      <c r="Q97" s="68"/>
      <c r="R97" s="68"/>
    </row>
    <row r="98" spans="1:19" x14ac:dyDescent="0.3">
      <c r="A98" s="68"/>
      <c r="B98" s="68"/>
      <c r="C98" s="68"/>
      <c r="D98" s="68"/>
      <c r="E98" s="68"/>
      <c r="F98" s="137" t="s">
        <v>110</v>
      </c>
      <c r="G98" s="137"/>
      <c r="H98" s="138">
        <f>J32</f>
        <v>0</v>
      </c>
      <c r="I98" s="138"/>
      <c r="J98" s="139">
        <f>H98/$O$6/$O$5</f>
        <v>0</v>
      </c>
      <c r="K98" s="138"/>
      <c r="L98" s="140">
        <f>N32</f>
        <v>0</v>
      </c>
      <c r="M98" s="140"/>
      <c r="N98" s="141">
        <f t="shared" si="30"/>
        <v>0</v>
      </c>
      <c r="O98" s="141"/>
      <c r="P98" s="15">
        <f t="shared" si="31"/>
        <v>0</v>
      </c>
      <c r="Q98" s="68"/>
      <c r="R98" s="68"/>
    </row>
    <row r="99" spans="1:19" x14ac:dyDescent="0.3">
      <c r="A99" s="68"/>
      <c r="B99" s="68"/>
      <c r="C99" s="68"/>
      <c r="D99" s="68"/>
      <c r="E99" s="68"/>
      <c r="F99" s="137" t="s">
        <v>111</v>
      </c>
      <c r="G99" s="137"/>
      <c r="H99" s="138">
        <f>J39</f>
        <v>0</v>
      </c>
      <c r="I99" s="138"/>
      <c r="J99" s="139">
        <f t="shared" ref="J99:J103" si="32">H99/$O$6/$O$5</f>
        <v>0</v>
      </c>
      <c r="K99" s="138"/>
      <c r="L99" s="140">
        <f>N39</f>
        <v>0</v>
      </c>
      <c r="M99" s="140"/>
      <c r="N99" s="141">
        <f t="shared" si="30"/>
        <v>0</v>
      </c>
      <c r="O99" s="141"/>
      <c r="P99" s="15">
        <f t="shared" si="31"/>
        <v>0</v>
      </c>
      <c r="Q99" s="68"/>
      <c r="R99" s="68"/>
    </row>
    <row r="100" spans="1:19" x14ac:dyDescent="0.3">
      <c r="A100" s="68"/>
      <c r="B100" s="68"/>
      <c r="C100" s="68"/>
      <c r="D100" s="68"/>
      <c r="E100" s="68"/>
      <c r="F100" s="137" t="s">
        <v>112</v>
      </c>
      <c r="G100" s="137"/>
      <c r="H100" s="138">
        <f>J50</f>
        <v>0</v>
      </c>
      <c r="I100" s="138"/>
      <c r="J100" s="142">
        <f t="shared" si="32"/>
        <v>0</v>
      </c>
      <c r="K100" s="142"/>
      <c r="L100" s="140">
        <f>N50</f>
        <v>0</v>
      </c>
      <c r="M100" s="140"/>
      <c r="N100" s="143">
        <f t="shared" si="30"/>
        <v>0</v>
      </c>
      <c r="O100" s="143"/>
      <c r="P100" s="15">
        <f t="shared" si="31"/>
        <v>0</v>
      </c>
      <c r="Q100" s="68"/>
      <c r="R100" s="68"/>
    </row>
    <row r="101" spans="1:19" x14ac:dyDescent="0.3">
      <c r="A101" s="68"/>
      <c r="B101" s="68"/>
      <c r="C101" s="68"/>
      <c r="D101" s="68"/>
      <c r="E101" s="68"/>
      <c r="F101" s="137" t="s">
        <v>113</v>
      </c>
      <c r="G101" s="137"/>
      <c r="H101" s="138">
        <f>J57</f>
        <v>0</v>
      </c>
      <c r="I101" s="138"/>
      <c r="J101" s="139">
        <f t="shared" si="32"/>
        <v>0</v>
      </c>
      <c r="K101" s="138"/>
      <c r="L101" s="140">
        <f>N57</f>
        <v>0</v>
      </c>
      <c r="M101" s="140"/>
      <c r="N101" s="141">
        <f t="shared" si="30"/>
        <v>0</v>
      </c>
      <c r="O101" s="141"/>
      <c r="P101" s="15">
        <f t="shared" si="31"/>
        <v>0</v>
      </c>
      <c r="Q101" s="68"/>
      <c r="R101" s="68"/>
    </row>
    <row r="102" spans="1:19" x14ac:dyDescent="0.3">
      <c r="A102" s="68"/>
      <c r="B102" s="68"/>
      <c r="C102" s="68"/>
      <c r="D102" s="68"/>
      <c r="E102" s="68"/>
      <c r="F102" s="137" t="s">
        <v>114</v>
      </c>
      <c r="G102" s="137"/>
      <c r="H102" s="138">
        <f>J65</f>
        <v>3040</v>
      </c>
      <c r="I102" s="138"/>
      <c r="J102" s="139">
        <f t="shared" si="32"/>
        <v>7.6</v>
      </c>
      <c r="K102" s="138"/>
      <c r="L102" s="140">
        <f>N65</f>
        <v>3000</v>
      </c>
      <c r="M102" s="140"/>
      <c r="N102" s="143">
        <f t="shared" si="30"/>
        <v>7.5</v>
      </c>
      <c r="O102" s="143"/>
      <c r="P102" s="15">
        <f t="shared" si="31"/>
        <v>-40</v>
      </c>
      <c r="Q102" s="68"/>
      <c r="R102" s="68"/>
    </row>
    <row r="103" spans="1:19" x14ac:dyDescent="0.3">
      <c r="A103" s="68"/>
      <c r="B103" s="68"/>
      <c r="C103" s="68"/>
      <c r="D103" s="68"/>
      <c r="E103" s="68"/>
      <c r="F103" s="137" t="s">
        <v>115</v>
      </c>
      <c r="G103" s="137"/>
      <c r="H103" s="138">
        <f>J73</f>
        <v>0</v>
      </c>
      <c r="I103" s="138"/>
      <c r="J103" s="139">
        <f t="shared" si="32"/>
        <v>0</v>
      </c>
      <c r="K103" s="138"/>
      <c r="L103" s="140">
        <f>N73</f>
        <v>0</v>
      </c>
      <c r="M103" s="140"/>
      <c r="N103" s="141">
        <f t="shared" si="30"/>
        <v>0</v>
      </c>
      <c r="O103" s="141"/>
      <c r="P103" s="15">
        <f t="shared" si="31"/>
        <v>0</v>
      </c>
      <c r="Q103" s="68"/>
      <c r="R103" s="68"/>
    </row>
    <row r="104" spans="1:19" x14ac:dyDescent="0.3">
      <c r="A104" s="68"/>
      <c r="B104" s="68"/>
      <c r="C104" s="68"/>
      <c r="D104" s="68"/>
      <c r="E104" s="68"/>
      <c r="F104" s="137" t="s">
        <v>116</v>
      </c>
      <c r="G104" s="137"/>
      <c r="H104" s="138">
        <f>J81</f>
        <v>243.20000000000002</v>
      </c>
      <c r="I104" s="138"/>
      <c r="J104" s="142">
        <f>H104/O6/O5</f>
        <v>0.60799999999999998</v>
      </c>
      <c r="K104" s="142"/>
      <c r="L104" s="140">
        <f>N81</f>
        <v>240</v>
      </c>
      <c r="M104" s="140"/>
      <c r="N104" s="143">
        <f t="shared" si="30"/>
        <v>0.6</v>
      </c>
      <c r="O104" s="143"/>
      <c r="P104" s="15">
        <f t="shared" si="31"/>
        <v>-3.2000000000000171</v>
      </c>
      <c r="Q104" s="68"/>
      <c r="R104" s="68"/>
    </row>
    <row r="105" spans="1:19" x14ac:dyDescent="0.3">
      <c r="A105" s="68"/>
      <c r="B105" s="68"/>
      <c r="C105" s="68"/>
      <c r="D105" s="68"/>
      <c r="E105" s="68"/>
      <c r="F105" s="137" t="s">
        <v>117</v>
      </c>
      <c r="G105" s="137"/>
      <c r="H105" s="138">
        <f>J82</f>
        <v>196.99199999999999</v>
      </c>
      <c r="I105" s="138"/>
      <c r="J105" s="139">
        <f>H105/O6</f>
        <v>9.8495999999999988</v>
      </c>
      <c r="K105" s="138"/>
      <c r="L105" s="140">
        <f>N82</f>
        <v>194.4</v>
      </c>
      <c r="M105" s="140"/>
      <c r="N105" s="141">
        <f t="shared" si="30"/>
        <v>0.48600000000000004</v>
      </c>
      <c r="O105" s="141"/>
      <c r="P105" s="15">
        <f t="shared" si="31"/>
        <v>-2.5919999999999845</v>
      </c>
      <c r="Q105" s="68"/>
      <c r="R105" s="68"/>
    </row>
    <row r="106" spans="1:19" x14ac:dyDescent="0.3">
      <c r="A106" s="68"/>
      <c r="B106" s="68"/>
      <c r="C106" s="68"/>
      <c r="D106" s="68"/>
      <c r="E106" s="68"/>
      <c r="F106" s="137" t="s">
        <v>118</v>
      </c>
      <c r="G106" s="137"/>
      <c r="H106" s="146">
        <f>J93</f>
        <v>0</v>
      </c>
      <c r="I106" s="146"/>
      <c r="J106" s="147">
        <f>H106/O6</f>
        <v>0</v>
      </c>
      <c r="K106" s="147"/>
      <c r="L106" s="140">
        <f>N93</f>
        <v>0</v>
      </c>
      <c r="M106" s="140"/>
      <c r="N106" s="141">
        <f t="shared" si="30"/>
        <v>0</v>
      </c>
      <c r="O106" s="141"/>
      <c r="P106" s="15">
        <f t="shared" si="31"/>
        <v>0</v>
      </c>
      <c r="Q106" s="68"/>
      <c r="R106" s="68"/>
    </row>
    <row r="107" spans="1:19" x14ac:dyDescent="0.3">
      <c r="A107" s="68"/>
      <c r="B107" s="68"/>
      <c r="C107" s="68"/>
      <c r="D107" s="68"/>
      <c r="E107" s="68"/>
      <c r="F107" s="137" t="s">
        <v>119</v>
      </c>
      <c r="G107" s="137"/>
      <c r="H107" s="144">
        <f>SUM(H97:I106)</f>
        <v>3480.192</v>
      </c>
      <c r="I107" s="144"/>
      <c r="J107" s="138">
        <f>SUM(J97:K105)</f>
        <v>18.057600000000001</v>
      </c>
      <c r="K107" s="138"/>
      <c r="L107" s="145">
        <f>SUM(L97:M106)</f>
        <v>3434.4</v>
      </c>
      <c r="M107" s="145"/>
      <c r="N107" s="141">
        <f t="shared" si="30"/>
        <v>8.5860000000000003</v>
      </c>
      <c r="O107" s="141"/>
      <c r="P107" s="38">
        <f>SUM(P97:P106)</f>
        <v>-45.792000000000002</v>
      </c>
      <c r="Q107" s="68"/>
      <c r="R107" s="68"/>
    </row>
    <row r="108" spans="1:19" x14ac:dyDescent="0.3">
      <c r="S108" s="61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4">
    <mergeCell ref="F107:G107"/>
    <mergeCell ref="H107:I107"/>
    <mergeCell ref="J107:K107"/>
    <mergeCell ref="L107:M107"/>
    <mergeCell ref="N107:O107"/>
    <mergeCell ref="A48:D48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  <mergeCell ref="L95:O95"/>
    <mergeCell ref="F96:G96"/>
    <mergeCell ref="H96:I96"/>
    <mergeCell ref="J96:K96"/>
    <mergeCell ref="L96:M96"/>
    <mergeCell ref="N96:O96"/>
    <mergeCell ref="A90:E90"/>
    <mergeCell ref="A91:E91"/>
    <mergeCell ref="A92:E92"/>
    <mergeCell ref="A93:E93"/>
    <mergeCell ref="F95:G95"/>
    <mergeCell ref="H95:K95"/>
    <mergeCell ref="A84:E84"/>
    <mergeCell ref="A85:E85"/>
    <mergeCell ref="A86:E86"/>
    <mergeCell ref="A87:E87"/>
    <mergeCell ref="A88:E88"/>
    <mergeCell ref="A89:E89"/>
    <mergeCell ref="A78:E78"/>
    <mergeCell ref="A79:E79"/>
    <mergeCell ref="A80:E80"/>
    <mergeCell ref="A81:E81"/>
    <mergeCell ref="A82:E82"/>
    <mergeCell ref="B83:E83"/>
    <mergeCell ref="A72:E72"/>
    <mergeCell ref="A73:E73"/>
    <mergeCell ref="B74:E74"/>
    <mergeCell ref="A75:E75"/>
    <mergeCell ref="A76:E76"/>
    <mergeCell ref="A77:E77"/>
    <mergeCell ref="B66:E66"/>
    <mergeCell ref="A67:E67"/>
    <mergeCell ref="A68:E68"/>
    <mergeCell ref="A69:E69"/>
    <mergeCell ref="A70:E70"/>
    <mergeCell ref="A71:E71"/>
    <mergeCell ref="A62:E62"/>
    <mergeCell ref="A63:E63"/>
    <mergeCell ref="A64:D64"/>
    <mergeCell ref="A65:E65"/>
    <mergeCell ref="F56:J56"/>
    <mergeCell ref="A57:E57"/>
    <mergeCell ref="B58:E58"/>
    <mergeCell ref="B59:E59"/>
    <mergeCell ref="A60:E60"/>
    <mergeCell ref="A61:B61"/>
    <mergeCell ref="D61:E61"/>
    <mergeCell ref="A55:B55"/>
    <mergeCell ref="C55:E55"/>
    <mergeCell ref="A56:E56"/>
    <mergeCell ref="A49:D49"/>
    <mergeCell ref="A50:E50"/>
    <mergeCell ref="F50:I50"/>
    <mergeCell ref="B51:E51"/>
    <mergeCell ref="A52:E52"/>
    <mergeCell ref="A47:D47"/>
    <mergeCell ref="A45:B45"/>
    <mergeCell ref="A46:B46"/>
    <mergeCell ref="C46:D46"/>
    <mergeCell ref="C45:D45"/>
    <mergeCell ref="A40:E40"/>
    <mergeCell ref="A41:R41"/>
    <mergeCell ref="A53:E53"/>
    <mergeCell ref="A54:B54"/>
    <mergeCell ref="C54:E54"/>
    <mergeCell ref="A32:E32"/>
    <mergeCell ref="B33:E33"/>
    <mergeCell ref="A34:E34"/>
    <mergeCell ref="A35:E35"/>
    <mergeCell ref="B42:E42"/>
    <mergeCell ref="A43:E43"/>
    <mergeCell ref="A44:E44"/>
    <mergeCell ref="A36:B36"/>
    <mergeCell ref="C36:E36"/>
    <mergeCell ref="A37:D37"/>
    <mergeCell ref="A39:E39"/>
    <mergeCell ref="A15:E15"/>
    <mergeCell ref="F15:J15"/>
    <mergeCell ref="K15:N15"/>
    <mergeCell ref="O15:Q15"/>
    <mergeCell ref="A12:E12"/>
    <mergeCell ref="F12:K12"/>
    <mergeCell ref="A14:R14"/>
    <mergeCell ref="A31:E31"/>
    <mergeCell ref="F31:J31"/>
    <mergeCell ref="A2:R2"/>
    <mergeCell ref="A4:E4"/>
    <mergeCell ref="F4:K4"/>
    <mergeCell ref="A5:E5"/>
    <mergeCell ref="F5:K5"/>
    <mergeCell ref="F6:K6"/>
    <mergeCell ref="F10:K10"/>
    <mergeCell ref="A11:E11"/>
    <mergeCell ref="F11:K11"/>
    <mergeCell ref="B26:E26"/>
    <mergeCell ref="A27:E27"/>
    <mergeCell ref="A28:E28"/>
    <mergeCell ref="A29:B29"/>
    <mergeCell ref="C29:E29"/>
    <mergeCell ref="A30:B30"/>
    <mergeCell ref="C30:E30"/>
    <mergeCell ref="F7:K7"/>
    <mergeCell ref="F8:K8"/>
    <mergeCell ref="F9:K9"/>
    <mergeCell ref="A10:E10"/>
    <mergeCell ref="A22:C22"/>
    <mergeCell ref="D22:E22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</mergeCells>
  <phoneticPr fontId="4" type="noConversion"/>
  <hyperlinks>
    <hyperlink ref="F9" r:id="rId1" xr:uid="{ECA82682-4351-4FC7-8A64-D0815A68CE2A}"/>
  </hyperlinks>
  <pageMargins left="0.23622047244094488" right="0.11811023622047244" top="0.47244094488188976" bottom="0.47244094488188976" header="0.31496062992125984" footer="0.31496062992125984"/>
  <pageSetup paperSize="9" scale="49" fitToHeight="0" orientation="landscape" r:id="rId2"/>
  <headerFooter alignWithMargins="0"/>
  <rowBreaks count="1" manualBreakCount="1">
    <brk id="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结算</vt:lpstr>
      <vt:lpstr>结算!Print_Area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2025-03-05T04:02:13Z</cp:lastPrinted>
  <dcterms:created xsi:type="dcterms:W3CDTF">2023-03-28T18:17:00Z</dcterms:created>
  <dcterms:modified xsi:type="dcterms:W3CDTF">2025-06-17T05:56:28Z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