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57" windowHeight="7920" tabRatio="631"/>
  </bookViews>
  <sheets>
    <sheet name="博鳌亚洲湾酒店" sheetId="2" r:id="rId1"/>
  </sheets>
  <calcPr calcId="125725" concurrentCalc="0"/>
</workbook>
</file>

<file path=xl/calcChain.xml><?xml version="1.0" encoding="utf-8"?>
<calcChain xmlns="http://schemas.openxmlformats.org/spreadsheetml/2006/main">
  <c r="E31" i="2"/>
  <c r="E22"/>
  <c r="E21"/>
  <c r="E20"/>
  <c r="E44"/>
  <c r="E33"/>
  <c r="E30"/>
  <c r="E28"/>
  <c r="E29"/>
  <c r="E32"/>
  <c r="E34"/>
  <c r="E38"/>
  <c r="E13"/>
  <c r="E14"/>
  <c r="E37"/>
  <c r="E39"/>
  <c r="E40"/>
  <c r="E43"/>
  <c r="E45"/>
  <c r="E46"/>
  <c r="E12"/>
  <c r="E15"/>
  <c r="E16"/>
  <c r="E19"/>
  <c r="E23"/>
  <c r="E24"/>
  <c r="E47"/>
  <c r="E48"/>
  <c r="E49"/>
  <c r="E50"/>
  <c r="E51"/>
</calcChain>
</file>

<file path=xl/sharedStrings.xml><?xml version="1.0" encoding="utf-8"?>
<sst xmlns="http://schemas.openxmlformats.org/spreadsheetml/2006/main" count="97" uniqueCount="78">
  <si>
    <t>会务服务报价表</t>
  </si>
  <si>
    <t>行程安排：2018年4月25日-28日</t>
  </si>
  <si>
    <t>询价人:</t>
  </si>
  <si>
    <t>联系电话:</t>
  </si>
  <si>
    <t>国内出发地:</t>
  </si>
  <si>
    <t>各地</t>
  </si>
  <si>
    <t>目的地:</t>
  </si>
  <si>
    <t>博鳌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</si>
  <si>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</si>
  <si>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</si>
  <si>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</si>
  <si>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</si>
  <si>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</si>
  <si>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</si>
  <si>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2018.3.5</t>
  </si>
  <si>
    <t>报价人：</t>
  </si>
  <si>
    <t>靳晓峰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</si>
  <si>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</si>
  <si>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</si>
  <si>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</si>
  <si>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</si>
  <si>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</si>
  <si>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</si>
  <si>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</si>
  <si>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</si>
  <si>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</si>
  <si>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</si>
  <si>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住宿费用合计</t>
  </si>
  <si>
    <t>用餐费用</t>
  </si>
  <si>
    <t>备注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</si>
  <si>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</si>
  <si>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</si>
  <si>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</si>
  <si>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</si>
  <si>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</si>
  <si>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</si>
  <si>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预估单次报价，以实际数量结算
海口机场-博鳌酒店</t>
  </si>
  <si>
    <t>接送机（GL8）</t>
  </si>
  <si>
    <t>交通费用共计</t>
  </si>
  <si>
    <t xml:space="preserve">人员费用  </t>
  </si>
  <si>
    <t>人员及司机介绍：</t>
  </si>
  <si>
    <t>全陪人员</t>
  </si>
  <si>
    <t>包含往返交通、住宿及其他费用</t>
  </si>
  <si>
    <t xml:space="preserve">人员费用共计 </t>
  </si>
  <si>
    <t xml:space="preserve">其他项目 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</si>
  <si>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</si>
  <si>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</si>
  <si>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</si>
  <si>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</si>
  <si>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</si>
  <si>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</si>
  <si>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</si>
  <si>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</si>
  <si>
    <t>博鳌亚洲湾酒店</t>
    <phoneticPr fontId="13" type="noConversion"/>
  </si>
  <si>
    <t>数量</t>
    <phoneticPr fontId="13" type="noConversion"/>
  </si>
  <si>
    <t>会议名称:</t>
    <phoneticPr fontId="13" type="noConversion"/>
  </si>
  <si>
    <t>2018博鳌•第六届健康界峰会——中国社会办医大会</t>
    <phoneticPr fontId="13" type="noConversion"/>
  </si>
  <si>
    <t>海景房-24日</t>
    <phoneticPr fontId="13" type="noConversion"/>
  </si>
  <si>
    <t>海景房-25日</t>
  </si>
  <si>
    <t>海景房-26日</t>
  </si>
  <si>
    <t>海景房-27日</t>
  </si>
  <si>
    <t>当地会议工作人员（酒店）</t>
    <phoneticPr fontId="13" type="noConversion"/>
  </si>
  <si>
    <t>4月25、26日海口机场</t>
    <phoneticPr fontId="13" type="noConversion"/>
  </si>
  <si>
    <t>4月25、26、27、28日酒店</t>
    <phoneticPr fontId="13" type="noConversion"/>
  </si>
  <si>
    <t>备用车：大巴</t>
    <phoneticPr fontId="13" type="noConversion"/>
  </si>
  <si>
    <t>备用车：GL8</t>
    <phoneticPr fontId="13" type="noConversion"/>
  </si>
  <si>
    <t>备用车：GL8超时</t>
    <phoneticPr fontId="13" type="noConversion"/>
  </si>
  <si>
    <t>快递费</t>
    <phoneticPr fontId="13" type="noConversion"/>
  </si>
  <si>
    <t>矿泉水</t>
    <phoneticPr fontId="13" type="noConversion"/>
  </si>
  <si>
    <t>接机牌</t>
    <phoneticPr fontId="13" type="noConversion"/>
  </si>
  <si>
    <r>
      <t>8小时，</t>
    </r>
    <r>
      <rPr>
        <b/>
        <sz val="10"/>
        <rFont val="微软雅黑"/>
        <family val="2"/>
        <charset val="134"/>
      </rPr>
      <t>200公里</t>
    </r>
    <phoneticPr fontId="13" type="noConversion"/>
  </si>
  <si>
    <t>当地会议工作人员（接送机/接站）</t>
    <phoneticPr fontId="13" type="noConversion"/>
  </si>
  <si>
    <t>外出餐费</t>
    <phoneticPr fontId="13" type="noConversion"/>
  </si>
  <si>
    <t>酒店商务餐</t>
    <phoneticPr fontId="13" type="noConversion"/>
  </si>
  <si>
    <t>报销</t>
    <phoneticPr fontId="13" type="noConversion"/>
  </si>
  <si>
    <t>酒水</t>
    <phoneticPr fontId="13" type="noConversion"/>
  </si>
  <si>
    <t>外出用餐</t>
    <phoneticPr fontId="13" type="noConversion"/>
  </si>
  <si>
    <r>
      <t>备用车：机场GL</t>
    </r>
    <r>
      <rPr>
        <sz val="10"/>
        <rFont val="微软雅黑"/>
        <family val="2"/>
        <charset val="134"/>
      </rPr>
      <t>8</t>
    </r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</si>
</sst>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yyyy&quot;年&quot;m&quot;月&quot;d&quot;日&quot;;@"/>
    <numFmt numFmtId="177" formatCode="\¥#,##0.00_);[Red]\(\¥#,##0.00\)"/>
    <numFmt numFmtId="178" formatCode="\¥#,##0.00;\¥\-#,##0.00"/>
    <numFmt numFmtId="179" formatCode="[$-F400]h:mm:ss\ AM/PM"/>
  </numFmts>
  <fonts count="17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2"/>
      <name val="微软雅黑"/>
      <family val="2"/>
      <charset val="134"/>
    </font>
    <font>
      <b/>
      <sz val="10"/>
      <name val="微软雅黑"/>
      <family val="2"/>
      <charset val="134"/>
    </font>
    <font>
      <b/>
      <u/>
      <sz val="11"/>
      <name val="微软雅黑"/>
      <family val="2"/>
      <charset val="134"/>
    </font>
    <font>
      <b/>
      <u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0"/>
      <name val="微软雅黑"/>
      <family val="2"/>
      <charset val="134"/>
    </font>
    <font>
      <sz val="10"/>
      <name val="宋体"/>
      <family val="3"/>
      <charset val="134"/>
    </font>
    <font>
      <b/>
      <sz val="1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12" fillId="0" borderId="0">
      <alignment horizontal="justify" vertical="justify" textRotation="127" wrapText="1"/>
      <protection hidden="1"/>
    </xf>
    <xf numFmtId="0" fontId="12" fillId="0" borderId="0">
      <alignment vertical="center"/>
    </xf>
    <xf numFmtId="0" fontId="12" fillId="0" borderId="0">
      <alignment vertical="center"/>
    </xf>
    <xf numFmtId="179" fontId="16" fillId="0" borderId="0"/>
  </cellStyleXfs>
  <cellXfs count="7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58" fontId="7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177" fontId="5" fillId="4" borderId="8" xfId="0" applyNumberFormat="1" applyFont="1" applyFill="1" applyBorder="1" applyAlignment="1">
      <alignment horizontal="center" vertical="center" wrapText="1"/>
    </xf>
    <xf numFmtId="177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77" fontId="5" fillId="6" borderId="15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right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58" fontId="8" fillId="3" borderId="1" xfId="0" applyNumberFormat="1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center" vertical="center"/>
    </xf>
    <xf numFmtId="176" fontId="5" fillId="7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58" fontId="8" fillId="2" borderId="1" xfId="0" applyNumberFormat="1" applyFont="1" applyFill="1" applyBorder="1" applyAlignment="1">
      <alignment horizontal="left" vertical="center" wrapText="1"/>
    </xf>
  </cellXfs>
  <cellStyles count="6">
    <cellStyle name="Normal_Sheet1" xfId="1"/>
    <cellStyle name="常规" xfId="0" builtinId="0"/>
    <cellStyle name="常规 2" xfId="2"/>
    <cellStyle name="常规 3" xfId="3"/>
    <cellStyle name="常规 4" xfId="4"/>
    <cellStyle name="常规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34" zoomScale="90" zoomScaleNormal="90" workbookViewId="0">
      <selection activeCell="G1" sqref="G1:G1048576"/>
    </sheetView>
  </sheetViews>
  <sheetFormatPr defaultColWidth="9" defaultRowHeight="15"/>
  <cols>
    <col min="1" max="1" width="30.921875" style="4" customWidth="1"/>
    <col min="2" max="2" width="20.69140625" style="4" customWidth="1"/>
    <col min="3" max="3" width="20.69140625" style="5" customWidth="1"/>
    <col min="4" max="4" width="13.15234375" style="5" customWidth="1"/>
    <col min="5" max="5" width="14.4609375" style="5" customWidth="1"/>
    <col min="6" max="6" width="32.4609375" style="3" customWidth="1"/>
    <col min="7" max="7" width="12.84375" style="3" customWidth="1"/>
    <col min="8" max="8" width="6.23046875" style="3" customWidth="1"/>
    <col min="9" max="16384" width="9" style="3"/>
  </cols>
  <sheetData>
    <row r="1" spans="1:6" ht="30" customHeight="1">
      <c r="A1" s="71" t="s">
        <v>0</v>
      </c>
      <c r="B1" s="71"/>
      <c r="C1" s="71"/>
      <c r="D1" s="71"/>
      <c r="E1" s="71"/>
      <c r="F1" s="71"/>
    </row>
    <row r="2" spans="1:6" s="1" customFormat="1" ht="25" customHeight="1">
      <c r="A2" s="51" t="s">
        <v>1</v>
      </c>
      <c r="B2" s="6" t="s">
        <v>2</v>
      </c>
      <c r="C2" s="72"/>
      <c r="D2" s="72"/>
      <c r="E2" s="6" t="s">
        <v>3</v>
      </c>
      <c r="F2" s="8"/>
    </row>
    <row r="3" spans="1:6" s="1" customFormat="1" ht="25" customHeight="1">
      <c r="A3" s="52"/>
      <c r="B3" s="6" t="s">
        <v>55</v>
      </c>
      <c r="C3" s="73" t="s">
        <v>56</v>
      </c>
      <c r="D3" s="74"/>
      <c r="E3" s="74"/>
      <c r="F3" s="75"/>
    </row>
    <row r="4" spans="1:6" s="1" customFormat="1" ht="25" customHeight="1">
      <c r="A4" s="52"/>
      <c r="B4" s="6" t="s">
        <v>4</v>
      </c>
      <c r="C4" s="72" t="s">
        <v>5</v>
      </c>
      <c r="D4" s="72"/>
      <c r="E4" s="6" t="s">
        <v>6</v>
      </c>
      <c r="F4" s="8" t="s">
        <v>7</v>
      </c>
    </row>
    <row r="5" spans="1:6" s="1" customFormat="1" ht="25" customHeight="1">
      <c r="A5" s="52"/>
      <c r="B5" s="6" t="s">
        <v>8</v>
      </c>
      <c r="C5" s="72">
        <v>4</v>
      </c>
      <c r="D5" s="72"/>
      <c r="E5" s="9" t="s">
        <v>9</v>
      </c>
      <c r="F5" s="8">
        <v>30</v>
      </c>
    </row>
    <row r="6" spans="1:6" s="1" customFormat="1" ht="25" customHeight="1">
      <c r="A6" s="53"/>
      <c r="B6" s="6" t="s">
        <v>10</v>
      </c>
      <c r="C6" s="72">
        <v>3</v>
      </c>
      <c r="D6" s="72"/>
      <c r="E6" s="9"/>
      <c r="F6" s="8"/>
    </row>
    <row r="7" spans="1:6" s="1" customFormat="1" ht="25" customHeight="1">
      <c r="A7" s="35" t="s">
        <v>11</v>
      </c>
      <c r="B7" s="68" t="s">
        <v>12</v>
      </c>
      <c r="C7" s="68"/>
      <c r="D7" s="36" t="s">
        <v>13</v>
      </c>
      <c r="E7" s="69" t="s">
        <v>14</v>
      </c>
      <c r="F7" s="69"/>
    </row>
    <row r="8" spans="1:6" s="1" customFormat="1" ht="25" customHeight="1">
      <c r="A8" s="37" t="s">
        <v>15</v>
      </c>
      <c r="B8" s="70" t="s">
        <v>16</v>
      </c>
      <c r="C8" s="70"/>
      <c r="D8" s="36" t="s">
        <v>17</v>
      </c>
      <c r="E8" s="70">
        <v>13901093966</v>
      </c>
      <c r="F8" s="70"/>
    </row>
    <row r="9" spans="1:6" s="1" customFormat="1" ht="25" customHeight="1">
      <c r="A9" s="66" t="s">
        <v>18</v>
      </c>
      <c r="B9" s="66"/>
      <c r="C9" s="66"/>
      <c r="D9" s="66"/>
      <c r="E9" s="66"/>
      <c r="F9" s="66"/>
    </row>
    <row r="10" spans="1:6" s="2" customFormat="1" ht="25" customHeight="1">
      <c r="A10" s="11" t="s">
        <v>19</v>
      </c>
      <c r="B10" s="11" t="s">
        <v>20</v>
      </c>
      <c r="C10" s="11" t="s">
        <v>21</v>
      </c>
      <c r="D10" s="11" t="s">
        <v>22</v>
      </c>
      <c r="E10" s="11" t="s">
        <v>23</v>
      </c>
      <c r="F10" s="11" t="s">
        <v>24</v>
      </c>
    </row>
    <row r="11" spans="1:6" s="2" customFormat="1" ht="25" customHeight="1">
      <c r="A11" s="12" t="s">
        <v>25</v>
      </c>
      <c r="B11" s="11" t="s">
        <v>26</v>
      </c>
      <c r="C11" s="64"/>
      <c r="D11" s="64"/>
      <c r="E11" s="64"/>
      <c r="F11" s="64"/>
    </row>
    <row r="12" spans="1:6" s="2" customFormat="1" ht="25" customHeight="1">
      <c r="A12" s="54" t="s">
        <v>53</v>
      </c>
      <c r="B12" s="38">
        <v>3</v>
      </c>
      <c r="C12" s="39">
        <v>450</v>
      </c>
      <c r="D12" s="38">
        <v>1</v>
      </c>
      <c r="E12" s="39">
        <f>D12*C12*B12</f>
        <v>1350</v>
      </c>
      <c r="F12" s="40" t="s">
        <v>57</v>
      </c>
    </row>
    <row r="13" spans="1:6" s="2" customFormat="1" ht="25" customHeight="1">
      <c r="A13" s="55"/>
      <c r="B13" s="38">
        <v>9</v>
      </c>
      <c r="C13" s="39">
        <v>450</v>
      </c>
      <c r="D13" s="38">
        <v>1</v>
      </c>
      <c r="E13" s="39">
        <f t="shared" ref="E13:E14" si="0">D13*C13*B13</f>
        <v>4050</v>
      </c>
      <c r="F13" s="40" t="s">
        <v>58</v>
      </c>
    </row>
    <row r="14" spans="1:6" s="2" customFormat="1" ht="25" customHeight="1">
      <c r="A14" s="55"/>
      <c r="B14" s="38">
        <v>9</v>
      </c>
      <c r="C14" s="39">
        <v>450</v>
      </c>
      <c r="D14" s="38">
        <v>1</v>
      </c>
      <c r="E14" s="39">
        <f t="shared" si="0"/>
        <v>4050</v>
      </c>
      <c r="F14" s="40" t="s">
        <v>59</v>
      </c>
    </row>
    <row r="15" spans="1:6" s="2" customFormat="1" ht="25" customHeight="1">
      <c r="A15" s="56"/>
      <c r="B15" s="38">
        <v>6</v>
      </c>
      <c r="C15" s="39">
        <v>450</v>
      </c>
      <c r="D15" s="38">
        <v>1</v>
      </c>
      <c r="E15" s="39">
        <f>D15*C15*B15</f>
        <v>2700</v>
      </c>
      <c r="F15" s="40" t="s">
        <v>60</v>
      </c>
    </row>
    <row r="16" spans="1:6" s="2" customFormat="1" ht="25" customHeight="1">
      <c r="A16" s="65" t="s">
        <v>27</v>
      </c>
      <c r="B16" s="65"/>
      <c r="C16" s="65"/>
      <c r="D16" s="65"/>
      <c r="E16" s="16">
        <f>SUM(E12:E15)</f>
        <v>12150</v>
      </c>
      <c r="F16" s="17"/>
    </row>
    <row r="17" spans="1:10" ht="25" customHeight="1">
      <c r="A17" s="66" t="s">
        <v>28</v>
      </c>
      <c r="B17" s="66"/>
      <c r="C17" s="66"/>
      <c r="D17" s="66"/>
      <c r="E17" s="66"/>
      <c r="F17" s="66"/>
    </row>
    <row r="18" spans="1:10" ht="25" customHeight="1">
      <c r="A18" s="18" t="s">
        <v>19</v>
      </c>
      <c r="B18" s="11" t="s">
        <v>54</v>
      </c>
      <c r="C18" s="11" t="s">
        <v>21</v>
      </c>
      <c r="D18" s="11" t="s">
        <v>22</v>
      </c>
      <c r="E18" s="11" t="s">
        <v>23</v>
      </c>
      <c r="F18" s="11" t="s">
        <v>29</v>
      </c>
    </row>
    <row r="19" spans="1:10" s="2" customFormat="1" ht="25" customHeight="1">
      <c r="A19" s="19" t="s">
        <v>73</v>
      </c>
      <c r="B19" s="20">
        <v>2</v>
      </c>
      <c r="C19" s="14">
        <v>132</v>
      </c>
      <c r="D19" s="13">
        <v>1</v>
      </c>
      <c r="E19" s="15">
        <f>D19*C19*B19</f>
        <v>264</v>
      </c>
      <c r="F19" s="49">
        <v>43215</v>
      </c>
    </row>
    <row r="20" spans="1:10" s="2" customFormat="1" ht="25" customHeight="1">
      <c r="A20" s="76" t="s">
        <v>76</v>
      </c>
      <c r="B20" s="38">
        <v>2</v>
      </c>
      <c r="C20" s="39">
        <v>2000</v>
      </c>
      <c r="D20" s="38">
        <v>1</v>
      </c>
      <c r="E20" s="39">
        <f t="shared" ref="E20" si="1">D20*C20*B20</f>
        <v>4000</v>
      </c>
      <c r="F20" s="77">
        <v>43216</v>
      </c>
    </row>
    <row r="21" spans="1:10" s="2" customFormat="1" ht="25" customHeight="1">
      <c r="A21" s="76" t="s">
        <v>76</v>
      </c>
      <c r="B21" s="38">
        <v>2</v>
      </c>
      <c r="C21" s="39">
        <v>2000</v>
      </c>
      <c r="D21" s="38">
        <v>1</v>
      </c>
      <c r="E21" s="39">
        <f t="shared" ref="E21:E22" si="2">D21*C21*B21</f>
        <v>4000</v>
      </c>
      <c r="F21" s="77">
        <v>43217</v>
      </c>
    </row>
    <row r="22" spans="1:10" s="2" customFormat="1" ht="25" customHeight="1">
      <c r="A22" s="76" t="s">
        <v>75</v>
      </c>
      <c r="B22" s="38">
        <v>1</v>
      </c>
      <c r="C22" s="39">
        <v>1600</v>
      </c>
      <c r="D22" s="38">
        <v>1</v>
      </c>
      <c r="E22" s="39">
        <f t="shared" si="2"/>
        <v>1600</v>
      </c>
      <c r="F22" s="77"/>
    </row>
    <row r="23" spans="1:10" s="2" customFormat="1" ht="25" customHeight="1">
      <c r="A23" s="19" t="s">
        <v>72</v>
      </c>
      <c r="B23" s="20">
        <v>1</v>
      </c>
      <c r="C23" s="14">
        <v>579</v>
      </c>
      <c r="D23" s="13">
        <v>1</v>
      </c>
      <c r="E23" s="15">
        <f>D23*C23*B23</f>
        <v>579</v>
      </c>
      <c r="F23" s="21" t="s">
        <v>74</v>
      </c>
    </row>
    <row r="24" spans="1:10" ht="25" customHeight="1">
      <c r="A24" s="65" t="s">
        <v>30</v>
      </c>
      <c r="B24" s="65"/>
      <c r="C24" s="65"/>
      <c r="D24" s="65"/>
      <c r="E24" s="16">
        <f>SUM(E19:E23)</f>
        <v>10443</v>
      </c>
      <c r="F24" s="17"/>
      <c r="H24" s="2"/>
      <c r="I24" s="2"/>
      <c r="J24" s="2"/>
    </row>
    <row r="25" spans="1:10" ht="25" customHeight="1">
      <c r="A25" s="66" t="s">
        <v>31</v>
      </c>
      <c r="B25" s="66"/>
      <c r="C25" s="66"/>
      <c r="D25" s="66"/>
      <c r="E25" s="66"/>
      <c r="F25" s="66"/>
      <c r="G25" s="22"/>
      <c r="H25" s="34"/>
    </row>
    <row r="26" spans="1:10" ht="25" customHeight="1">
      <c r="A26" s="23" t="s">
        <v>19</v>
      </c>
      <c r="B26" s="23" t="s">
        <v>20</v>
      </c>
      <c r="C26" s="24" t="s">
        <v>32</v>
      </c>
      <c r="D26" s="24" t="s">
        <v>22</v>
      </c>
      <c r="E26" s="24" t="s">
        <v>23</v>
      </c>
      <c r="F26" s="7" t="s">
        <v>29</v>
      </c>
      <c r="G26" s="22"/>
      <c r="H26" s="34"/>
    </row>
    <row r="27" spans="1:10" ht="25" customHeight="1">
      <c r="A27" s="11" t="s">
        <v>33</v>
      </c>
      <c r="B27" s="11" t="s">
        <v>34</v>
      </c>
      <c r="C27" s="64"/>
      <c r="D27" s="64"/>
      <c r="E27" s="64"/>
      <c r="F27" s="64"/>
      <c r="G27" s="22"/>
      <c r="H27" s="34"/>
    </row>
    <row r="28" spans="1:10" ht="40" customHeight="1">
      <c r="A28" s="45" t="s">
        <v>35</v>
      </c>
      <c r="B28" s="43">
        <v>8</v>
      </c>
      <c r="C28" s="42">
        <v>800</v>
      </c>
      <c r="D28" s="43">
        <v>1</v>
      </c>
      <c r="E28" s="42">
        <f t="shared" ref="E28:E33" si="3">D28*C28*B28</f>
        <v>6400</v>
      </c>
      <c r="F28" s="47" t="s">
        <v>36</v>
      </c>
      <c r="G28" s="22"/>
      <c r="H28" s="34"/>
    </row>
    <row r="29" spans="1:10" ht="40" customHeight="1">
      <c r="A29" s="45" t="s">
        <v>37</v>
      </c>
      <c r="B29" s="43">
        <v>4</v>
      </c>
      <c r="C29" s="42">
        <v>900</v>
      </c>
      <c r="D29" s="43">
        <v>1</v>
      </c>
      <c r="E29" s="42">
        <f t="shared" si="3"/>
        <v>3600</v>
      </c>
      <c r="F29" s="47" t="s">
        <v>36</v>
      </c>
      <c r="G29" s="22"/>
      <c r="H29" s="34"/>
    </row>
    <row r="30" spans="1:10" ht="25" customHeight="1">
      <c r="A30" s="48" t="s">
        <v>64</v>
      </c>
      <c r="B30" s="43">
        <v>1</v>
      </c>
      <c r="C30" s="42">
        <v>2500</v>
      </c>
      <c r="D30" s="43">
        <v>2</v>
      </c>
      <c r="E30" s="42">
        <f t="shared" si="3"/>
        <v>5000</v>
      </c>
      <c r="F30" s="47" t="s">
        <v>70</v>
      </c>
      <c r="G30" s="22"/>
      <c r="H30" s="34"/>
    </row>
    <row r="31" spans="1:10" ht="25" customHeight="1">
      <c r="A31" s="45" t="s">
        <v>77</v>
      </c>
      <c r="B31" s="43">
        <v>1</v>
      </c>
      <c r="C31" s="42">
        <v>1500</v>
      </c>
      <c r="D31" s="43">
        <v>2</v>
      </c>
      <c r="E31" s="42">
        <f t="shared" si="3"/>
        <v>3000</v>
      </c>
      <c r="F31" s="47"/>
      <c r="G31" s="22"/>
      <c r="H31" s="34"/>
    </row>
    <row r="32" spans="1:10" ht="25" customHeight="1">
      <c r="A32" s="48" t="s">
        <v>65</v>
      </c>
      <c r="B32" s="43">
        <v>3</v>
      </c>
      <c r="C32" s="42">
        <v>1400</v>
      </c>
      <c r="D32" s="43">
        <v>4</v>
      </c>
      <c r="E32" s="42">
        <f t="shared" si="3"/>
        <v>16800</v>
      </c>
      <c r="F32" s="47" t="s">
        <v>70</v>
      </c>
      <c r="G32" s="22"/>
      <c r="H32" s="34"/>
    </row>
    <row r="33" spans="1:8" ht="25" customHeight="1">
      <c r="A33" s="48" t="s">
        <v>66</v>
      </c>
      <c r="B33" s="43">
        <v>22</v>
      </c>
      <c r="C33" s="42">
        <v>200</v>
      </c>
      <c r="D33" s="43">
        <v>1</v>
      </c>
      <c r="E33" s="42">
        <f t="shared" si="3"/>
        <v>4400</v>
      </c>
      <c r="F33" s="47"/>
      <c r="G33" s="22"/>
      <c r="H33" s="34"/>
    </row>
    <row r="34" spans="1:8" ht="25" customHeight="1">
      <c r="A34" s="65" t="s">
        <v>38</v>
      </c>
      <c r="B34" s="65"/>
      <c r="C34" s="65"/>
      <c r="D34" s="65"/>
      <c r="E34" s="16">
        <f>SUM(E28:E33)</f>
        <v>39200</v>
      </c>
      <c r="F34" s="17"/>
      <c r="G34" s="22"/>
      <c r="H34" s="34"/>
    </row>
    <row r="35" spans="1:8" ht="25" customHeight="1">
      <c r="A35" s="66" t="s">
        <v>39</v>
      </c>
      <c r="B35" s="66"/>
      <c r="C35" s="66"/>
      <c r="D35" s="66"/>
      <c r="E35" s="66"/>
      <c r="F35" s="66"/>
      <c r="G35" s="22"/>
      <c r="H35" s="34"/>
    </row>
    <row r="36" spans="1:8" ht="25" customHeight="1">
      <c r="A36" s="11" t="s">
        <v>39</v>
      </c>
      <c r="B36" s="11" t="s">
        <v>40</v>
      </c>
      <c r="C36" s="64"/>
      <c r="D36" s="64"/>
      <c r="E36" s="64"/>
      <c r="F36" s="64"/>
      <c r="G36" s="22"/>
      <c r="H36" s="34"/>
    </row>
    <row r="37" spans="1:8" ht="25" customHeight="1">
      <c r="A37" s="45" t="s">
        <v>71</v>
      </c>
      <c r="B37" s="43">
        <v>2</v>
      </c>
      <c r="C37" s="42">
        <v>500</v>
      </c>
      <c r="D37" s="43">
        <v>2</v>
      </c>
      <c r="E37" s="42">
        <f t="shared" ref="E37:E45" si="4">D37*C37*B37</f>
        <v>2000</v>
      </c>
      <c r="F37" s="46" t="s">
        <v>62</v>
      </c>
      <c r="G37" s="22"/>
      <c r="H37" s="34"/>
    </row>
    <row r="38" spans="1:8" ht="25" customHeight="1">
      <c r="A38" s="45" t="s">
        <v>61</v>
      </c>
      <c r="B38" s="43">
        <v>2</v>
      </c>
      <c r="C38" s="42">
        <v>800</v>
      </c>
      <c r="D38" s="43">
        <v>4</v>
      </c>
      <c r="E38" s="42">
        <f t="shared" si="4"/>
        <v>6400</v>
      </c>
      <c r="F38" s="46" t="s">
        <v>63</v>
      </c>
      <c r="G38" s="22"/>
      <c r="H38" s="34"/>
    </row>
    <row r="39" spans="1:8" ht="25" customHeight="1">
      <c r="A39" s="45" t="s">
        <v>41</v>
      </c>
      <c r="B39" s="43">
        <v>1</v>
      </c>
      <c r="C39" s="42">
        <v>5000</v>
      </c>
      <c r="D39" s="43">
        <v>1</v>
      </c>
      <c r="E39" s="42">
        <f t="shared" si="4"/>
        <v>5000</v>
      </c>
      <c r="F39" s="46" t="s">
        <v>42</v>
      </c>
      <c r="G39" s="22"/>
      <c r="H39" s="34"/>
    </row>
    <row r="40" spans="1:8" s="2" customFormat="1" ht="25" customHeight="1">
      <c r="A40" s="67" t="s">
        <v>43</v>
      </c>
      <c r="B40" s="67"/>
      <c r="C40" s="67"/>
      <c r="D40" s="67"/>
      <c r="E40" s="16">
        <f>SUM(E37:E39)</f>
        <v>13400</v>
      </c>
      <c r="F40" s="25"/>
      <c r="G40" s="22"/>
      <c r="H40" s="34"/>
    </row>
    <row r="41" spans="1:8" ht="25" customHeight="1">
      <c r="A41" s="57" t="s">
        <v>44</v>
      </c>
      <c r="B41" s="58"/>
      <c r="C41" s="58"/>
      <c r="D41" s="58"/>
      <c r="E41" s="58"/>
      <c r="F41" s="59"/>
    </row>
    <row r="42" spans="1:8" s="2" customFormat="1" ht="25" customHeight="1">
      <c r="A42" s="26" t="s">
        <v>19</v>
      </c>
      <c r="B42" s="27" t="s">
        <v>20</v>
      </c>
      <c r="C42" s="28" t="s">
        <v>32</v>
      </c>
      <c r="D42" s="28" t="s">
        <v>22</v>
      </c>
      <c r="E42" s="29" t="s">
        <v>23</v>
      </c>
      <c r="F42" s="30" t="s">
        <v>29</v>
      </c>
    </row>
    <row r="43" spans="1:8" ht="25" customHeight="1">
      <c r="A43" s="41" t="s">
        <v>67</v>
      </c>
      <c r="B43" s="38">
        <v>1</v>
      </c>
      <c r="C43" s="42">
        <v>300</v>
      </c>
      <c r="D43" s="43">
        <v>1</v>
      </c>
      <c r="E43" s="42">
        <f t="shared" si="4"/>
        <v>300</v>
      </c>
      <c r="F43" s="44"/>
    </row>
    <row r="44" spans="1:8" ht="25" customHeight="1">
      <c r="A44" s="41" t="s">
        <v>69</v>
      </c>
      <c r="B44" s="38">
        <v>4</v>
      </c>
      <c r="C44" s="42">
        <v>50</v>
      </c>
      <c r="D44" s="43">
        <v>1</v>
      </c>
      <c r="E44" s="42">
        <f t="shared" si="4"/>
        <v>200</v>
      </c>
      <c r="F44" s="44"/>
    </row>
    <row r="45" spans="1:8" ht="25" customHeight="1">
      <c r="A45" s="41" t="s">
        <v>68</v>
      </c>
      <c r="B45" s="38">
        <v>1</v>
      </c>
      <c r="C45" s="42">
        <v>100</v>
      </c>
      <c r="D45" s="43">
        <v>1</v>
      </c>
      <c r="E45" s="42">
        <f t="shared" si="4"/>
        <v>100</v>
      </c>
      <c r="F45" s="44"/>
    </row>
    <row r="46" spans="1:8" ht="25" customHeight="1">
      <c r="A46" s="60" t="s">
        <v>45</v>
      </c>
      <c r="B46" s="61"/>
      <c r="C46" s="61"/>
      <c r="D46" s="62"/>
      <c r="E46" s="31">
        <f>SUM(E43:E45)</f>
        <v>600</v>
      </c>
      <c r="F46" s="32"/>
    </row>
    <row r="47" spans="1:8" ht="25" customHeight="1">
      <c r="A47" s="63" t="s">
        <v>46</v>
      </c>
      <c r="B47" s="63"/>
      <c r="C47" s="63"/>
      <c r="D47" s="63"/>
      <c r="E47" s="33">
        <f>E16+E24+E34+E40+E46</f>
        <v>75793</v>
      </c>
      <c r="F47" s="10"/>
    </row>
    <row r="48" spans="1:8" ht="25" customHeight="1">
      <c r="A48" s="63" t="s">
        <v>47</v>
      </c>
      <c r="B48" s="63"/>
      <c r="C48" s="63"/>
      <c r="D48" s="63"/>
      <c r="E48" s="33">
        <f>E47*0.1</f>
        <v>7579.3</v>
      </c>
      <c r="F48" s="10"/>
    </row>
    <row r="49" spans="1:6" ht="25" customHeight="1">
      <c r="A49" s="63" t="s">
        <v>48</v>
      </c>
      <c r="B49" s="63"/>
      <c r="C49" s="63"/>
      <c r="D49" s="63"/>
      <c r="E49" s="33">
        <f>E47+E48</f>
        <v>83372.3</v>
      </c>
      <c r="F49" s="10"/>
    </row>
    <row r="50" spans="1:6" ht="25" customHeight="1">
      <c r="A50" s="50" t="s">
        <v>49</v>
      </c>
      <c r="B50" s="50"/>
      <c r="C50" s="50"/>
      <c r="D50" s="50"/>
      <c r="E50" s="16">
        <f>E49*0.06</f>
        <v>5002.3379999999997</v>
      </c>
      <c r="F50" s="25" t="s">
        <v>50</v>
      </c>
    </row>
    <row r="51" spans="1:6" ht="25" customHeight="1">
      <c r="A51" s="50" t="s">
        <v>51</v>
      </c>
      <c r="B51" s="50"/>
      <c r="C51" s="50"/>
      <c r="D51" s="50"/>
      <c r="E51" s="16">
        <f>E50+E49</f>
        <v>88374.638000000006</v>
      </c>
      <c r="F51" s="25" t="s">
        <v>52</v>
      </c>
    </row>
    <row r="52" spans="1:6" ht="25" customHeight="1"/>
  </sheetData>
  <mergeCells count="30">
    <mergeCell ref="A1:F1"/>
    <mergeCell ref="C2:D2"/>
    <mergeCell ref="C4:D4"/>
    <mergeCell ref="C5:D5"/>
    <mergeCell ref="C6:D6"/>
    <mergeCell ref="C3:F3"/>
    <mergeCell ref="A17:F17"/>
    <mergeCell ref="A24:D24"/>
    <mergeCell ref="A25:F25"/>
    <mergeCell ref="B7:C7"/>
    <mergeCell ref="E7:F7"/>
    <mergeCell ref="B8:C8"/>
    <mergeCell ref="E8:F8"/>
    <mergeCell ref="A9:F9"/>
    <mergeCell ref="A50:D50"/>
    <mergeCell ref="A51:D51"/>
    <mergeCell ref="A2:A6"/>
    <mergeCell ref="A12:A15"/>
    <mergeCell ref="A41:F41"/>
    <mergeCell ref="A46:D46"/>
    <mergeCell ref="A47:D47"/>
    <mergeCell ref="A48:D48"/>
    <mergeCell ref="A49:D49"/>
    <mergeCell ref="C27:F27"/>
    <mergeCell ref="A34:D34"/>
    <mergeCell ref="A35:F35"/>
    <mergeCell ref="C36:F36"/>
    <mergeCell ref="A40:D40"/>
    <mergeCell ref="C11:F11"/>
    <mergeCell ref="A16:D16"/>
  </mergeCells>
  <phoneticPr fontId="13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博鳌亚洲湾酒店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赵峰</cp:lastModifiedBy>
  <cp:lastPrinted>2017-11-27T08:33:00Z</cp:lastPrinted>
  <dcterms:created xsi:type="dcterms:W3CDTF">2017-11-20T07:07:00Z</dcterms:created>
  <dcterms:modified xsi:type="dcterms:W3CDTF">2018-05-14T08:34:42Z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