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6855"/>
  </bookViews>
  <sheets>
    <sheet name="结算单" sheetId="3" r:id="rId1"/>
  </sheets>
  <definedNames>
    <definedName name="_xlnm.Print_Area" localSheetId="0">结算单!$A$1:$J$69</definedName>
  </definedName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21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8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35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3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8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53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8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63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<sst xmlns="http://schemas.openxmlformats.org/spreadsheetml/2006/main" count="84">
  <si>
    <t>会议活动结算单</t>
  </si>
  <si>
    <t>供应商名称</t>
  </si>
  <si>
    <t>康辉集团北京国际会议展览有限公司</t>
  </si>
  <si>
    <t>会议名称</t>
  </si>
  <si>
    <t>2018年广东省医学会第六届颅脑创伤神经重症学术会议</t>
  </si>
  <si>
    <t xml:space="preserve">报价人 </t>
  </si>
  <si>
    <t>唐诗琳</t>
  </si>
  <si>
    <t>报价日期</t>
  </si>
  <si>
    <t>会议时间</t>
  </si>
  <si>
    <t>2018.11.9-10</t>
  </si>
  <si>
    <t>会议地点</t>
  </si>
  <si>
    <t>陆丰市人民医院门诊大楼4楼会议室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</si>
  <si>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</si>
  <si>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</si>
  <si>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</si>
  <si>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</si>
  <si>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</si>
  <si>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</si>
  <si>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</si>
  <si>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</si>
  <si>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</si>
  <si>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</si>
  <si>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</si>
  <si>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</si>
  <si>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</si>
  <si>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火车票</t>
  </si>
  <si>
    <t>广州</t>
  </si>
  <si>
    <t>陆丰</t>
  </si>
  <si>
    <t>一等座</t>
  </si>
  <si>
    <t>二等座</t>
  </si>
  <si>
    <t>江门</t>
  </si>
  <si>
    <t>二等座，江门-广州-陆丰</t>
  </si>
  <si>
    <t>二等座，陆丰-广州-江门</t>
  </si>
  <si>
    <t>东莞</t>
  </si>
  <si>
    <t>出票手续费</t>
  </si>
  <si>
    <t>12张票</t>
  </si>
  <si>
    <t>小计</t>
  </si>
  <si>
    <t>二、交通（接送机等）</t>
  </si>
  <si>
    <t>车型</t>
  </si>
  <si>
    <t>天数</t>
  </si>
  <si>
    <t>单价</t>
  </si>
  <si>
    <t>火车站接送</t>
  </si>
  <si>
    <t>（帕萨特/GL9/考斯特/大巴）</t>
  </si>
  <si>
    <t>此报价为网约车，陆丰暂未找到车队，周边城市车队过去320一趟，结算以实际为准。（陆丰）</t>
  </si>
  <si>
    <t>全天包车</t>
  </si>
  <si>
    <t>东莞人民、东莞石排到陆丰往返（2人一辆车）</t>
  </si>
  <si>
    <t>龙岗中心到陆丰往返</t>
  </si>
  <si>
    <t>汕头中心到陆丰往返（2人一辆车）</t>
  </si>
  <si>
    <t>三、酒店</t>
  </si>
  <si>
    <t>酒店名称</t>
  </si>
  <si>
    <t>房间数</t>
  </si>
  <si>
    <t>单间（含早）</t>
  </si>
  <si>
    <t>陆丰市丽景半岛酒店</t>
  </si>
  <si>
    <t>9/11 in,10/11 out</t>
  </si>
  <si>
    <t>9/11 in,11/11 out</t>
  </si>
  <si>
    <t>标间（含早）</t>
  </si>
  <si>
    <t>四、餐饮</t>
  </si>
  <si>
    <t>就餐日期</t>
  </si>
  <si>
    <t>午餐/晚餐</t>
  </si>
  <si>
    <t>桌数</t>
  </si>
  <si>
    <t>餐饮（1）</t>
  </si>
  <si>
    <t>餐饮（2）</t>
  </si>
  <si>
    <t>餐饮（3）</t>
  </si>
  <si>
    <t>餐饮（4）</t>
  </si>
  <si>
    <t>餐饮（5）</t>
  </si>
  <si>
    <t>五、会议场地</t>
  </si>
  <si>
    <t>会场面积</t>
  </si>
  <si>
    <t>主会议室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</si>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</sst>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13">
    <numFmt numFmtId="176" formatCode="&quot;$&quot;#,##0_);[Red]\(&quot;$&quot;#,##0\)"/>
    <numFmt numFmtId="42" formatCode="_ &quot;￥&quot;* #,##0_ ;_ &quot;￥&quot;* \-#,##0_ ;_ &quot;￥&quot;* &quot;-&quot;_ ;_ @_ "/>
    <numFmt numFmtId="177" formatCode="_-* #,##0.00_ _€_-;\-* #,##0.00_ _€_-;_-* &quot;-&quot;??_ _€_-;_-@_-"/>
    <numFmt numFmtId="178" formatCode="_-&quot;Ł&quot;* #,##0.00_-;\-&quot;Ł&quot;* #,##0.00_-;_-&quot;Ł&quot;* &quot;-&quot;??_-;_-@_-"/>
    <numFmt numFmtId="179" formatCode="#,##0_);[Red]\(#,##0\)"/>
    <numFmt numFmtId="44" formatCode="_ &quot;￥&quot;* #,##0.00_ ;_ &quot;￥&quot;* \-#,##0.00_ ;_ &quot;￥&quot;* &quot;-&quot;??_ ;_ @_ "/>
    <numFmt numFmtId="180" formatCode="0_);[Red]\(0\)"/>
    <numFmt numFmtId="41" formatCode="_ * #,##0_ ;_ * \-#,##0_ ;_ * &quot;-&quot;_ ;_ @_ "/>
    <numFmt numFmtId="43" formatCode="_ * #,##0.00_ ;_ * \-#,##0.00_ ;_ * &quot;-&quot;??_ ;_ @_ "/>
    <numFmt numFmtId="181" formatCode="[$-409]d\-mmm\-yy;@"/>
    <numFmt numFmtId="182" formatCode="0.00_ "/>
    <numFmt numFmtId="183" formatCode="_ \¥* #,##0.00_ ;_ \¥* \-#,##0.00_ ;_ \¥* &quot;-&quot;??_ ;_ @_ "/>
    <numFmt numFmtId="184" formatCode="#,##0.00_);[Red]\(#,##0.00\)"/>
  </numFmts>
  <fonts count="31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name val="Malgun Gothic Semilight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Verdan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15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40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2" borderId="39" applyNumberFormat="0" applyAlignment="0" applyProtection="0">
      <alignment vertical="center"/>
    </xf>
    <xf numFmtId="0" fontId="26" fillId="12" borderId="43" applyNumberFormat="0" applyAlignment="0" applyProtection="0">
      <alignment vertical="center"/>
    </xf>
    <xf numFmtId="0" fontId="11" fillId="9" borderId="3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178" fontId="27" fillId="0" borderId="0"/>
    <xf numFmtId="0" fontId="18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176" fontId="30" fillId="0" borderId="0"/>
  </cellStyleXfs>
  <cellXfs count="178">
    <xf numFmtId="0" fontId="0" fillId="0" borderId="0" xfId="0">
      <alignment vertical="center"/>
    </xf>
    <xf numFmtId="178" fontId="1" fillId="0" borderId="0" xfId="43" applyFont="1" applyFill="1"/>
    <xf numFmtId="178" fontId="2" fillId="0" borderId="0" xfId="43" applyFont="1"/>
    <xf numFmtId="178" fontId="3" fillId="0" borderId="0" xfId="43" applyFont="1"/>
    <xf numFmtId="178" fontId="3" fillId="0" borderId="0" xfId="43" applyFont="1" applyFill="1"/>
    <xf numFmtId="178" fontId="3" fillId="2" borderId="0" xfId="43" applyFont="1" applyFill="1"/>
    <xf numFmtId="178" fontId="1" fillId="0" borderId="0" xfId="43" applyFont="1"/>
    <xf numFmtId="179" fontId="1" fillId="0" borderId="0" xfId="43" applyNumberFormat="1" applyFont="1"/>
    <xf numFmtId="181" fontId="4" fillId="0" borderId="0" xfId="51" applyNumberFormat="1" applyFont="1" applyFill="1" applyBorder="1" applyAlignment="1" applyProtection="1">
      <alignment vertical="center" wrapText="1"/>
      <protection locked="0"/>
    </xf>
    <xf numFmtId="178" fontId="1" fillId="0" borderId="0" xfId="43" applyFont="1" applyFill="1" applyBorder="1" applyAlignment="1"/>
    <xf numFmtId="181" fontId="5" fillId="0" borderId="0" xfId="51" applyNumberFormat="1" applyFont="1" applyFill="1" applyBorder="1" applyAlignment="1" applyProtection="1">
      <alignment horizontal="center" vertical="center" wrapText="1"/>
      <protection locked="0"/>
    </xf>
    <xf numFmtId="181" fontId="2" fillId="0" borderId="0" xfId="51" applyNumberFormat="1" applyFont="1" applyProtection="1">
      <protection locked="0"/>
    </xf>
    <xf numFmtId="181" fontId="6" fillId="0" borderId="1" xfId="51" applyNumberFormat="1" applyFont="1" applyBorder="1" applyAlignment="1" applyProtection="1">
      <protection locked="0"/>
    </xf>
    <xf numFmtId="181" fontId="7" fillId="0" borderId="2" xfId="51" applyNumberFormat="1" applyFont="1" applyFill="1" applyBorder="1" applyAlignment="1" applyProtection="1">
      <alignment horizontal="center" wrapText="1"/>
      <protection locked="0"/>
    </xf>
    <xf numFmtId="181" fontId="7" fillId="0" borderId="3" xfId="51" applyNumberFormat="1" applyFont="1" applyFill="1" applyBorder="1" applyAlignment="1" applyProtection="1">
      <alignment horizontal="center"/>
      <protection locked="0"/>
    </xf>
    <xf numFmtId="181" fontId="7" fillId="0" borderId="4" xfId="51" applyNumberFormat="1" applyFont="1" applyFill="1" applyBorder="1" applyAlignment="1" applyProtection="1">
      <alignment horizontal="center"/>
      <protection locked="0"/>
    </xf>
    <xf numFmtId="181" fontId="6" fillId="0" borderId="0" xfId="51" applyNumberFormat="1" applyFont="1" applyBorder="1" applyAlignment="1" applyProtection="1">
      <protection locked="0"/>
    </xf>
    <xf numFmtId="178" fontId="8" fillId="0" borderId="1" xfId="43" applyFont="1" applyBorder="1" applyAlignment="1"/>
    <xf numFmtId="178" fontId="8" fillId="0" borderId="2" xfId="43" applyFont="1" applyBorder="1" applyAlignment="1">
      <alignment wrapText="1"/>
    </xf>
    <xf numFmtId="181" fontId="6" fillId="0" borderId="5" xfId="51" applyNumberFormat="1" applyFont="1" applyBorder="1" applyAlignment="1" applyProtection="1">
      <protection locked="0"/>
    </xf>
    <xf numFmtId="181" fontId="7" fillId="0" borderId="6" xfId="51" applyNumberFormat="1" applyFont="1" applyFill="1" applyBorder="1" applyAlignment="1" applyProtection="1">
      <alignment horizontal="center"/>
      <protection locked="0"/>
    </xf>
    <xf numFmtId="181" fontId="7" fillId="0" borderId="6" xfId="51" applyNumberFormat="1" applyFont="1" applyFill="1" applyBorder="1" applyAlignment="1" applyProtection="1">
      <protection locked="0"/>
    </xf>
    <xf numFmtId="181" fontId="7" fillId="0" borderId="7" xfId="51" applyNumberFormat="1" applyFont="1" applyFill="1" applyBorder="1" applyAlignment="1" applyProtection="1">
      <protection locked="0"/>
    </xf>
    <xf numFmtId="178" fontId="8" fillId="0" borderId="5" xfId="43" applyFont="1" applyBorder="1" applyAlignment="1"/>
    <xf numFmtId="181" fontId="9" fillId="0" borderId="8" xfId="43" applyNumberFormat="1" applyFont="1" applyBorder="1" applyAlignment="1"/>
    <xf numFmtId="181" fontId="6" fillId="0" borderId="9" xfId="51" applyNumberFormat="1" applyFont="1" applyBorder="1" applyAlignment="1" applyProtection="1">
      <protection locked="0"/>
    </xf>
    <xf numFmtId="181" fontId="6" fillId="0" borderId="10" xfId="51" applyNumberFormat="1" applyFont="1" applyFill="1" applyBorder="1" applyAlignment="1" applyProtection="1">
      <alignment horizontal="center"/>
      <protection locked="0"/>
    </xf>
    <xf numFmtId="181" fontId="6" fillId="0" borderId="10" xfId="51" applyNumberFormat="1" applyFont="1" applyFill="1" applyBorder="1" applyAlignment="1" applyProtection="1">
      <protection locked="0"/>
    </xf>
    <xf numFmtId="181" fontId="6" fillId="0" borderId="11" xfId="51" applyNumberFormat="1" applyFont="1" applyFill="1" applyBorder="1" applyAlignment="1" applyProtection="1">
      <protection locked="0"/>
    </xf>
    <xf numFmtId="181" fontId="7" fillId="0" borderId="9" xfId="51" applyNumberFormat="1" applyFont="1" applyBorder="1" applyAlignment="1" applyProtection="1">
      <protection locked="0"/>
    </xf>
    <xf numFmtId="180" fontId="8" fillId="0" borderId="10" xfId="51" applyNumberFormat="1" applyFont="1" applyFill="1" applyBorder="1" applyAlignment="1" applyProtection="1">
      <alignment horizontal="center"/>
      <protection locked="0"/>
    </xf>
    <xf numFmtId="181" fontId="3" fillId="0" borderId="0" xfId="51" applyNumberFormat="1" applyFont="1" applyBorder="1" applyAlignment="1" applyProtection="1">
      <alignment horizontal="center"/>
      <protection locked="0"/>
    </xf>
    <xf numFmtId="181" fontId="8" fillId="3" borderId="12" xfId="51" applyNumberFormat="1" applyFont="1" applyFill="1" applyBorder="1" applyAlignment="1" applyProtection="1">
      <alignment horizontal="left" vertical="center"/>
      <protection locked="0"/>
    </xf>
    <xf numFmtId="181" fontId="8" fillId="3" borderId="13" xfId="51" applyNumberFormat="1" applyFont="1" applyFill="1" applyBorder="1" applyAlignment="1" applyProtection="1">
      <alignment horizontal="left" vertical="center"/>
      <protection locked="0"/>
    </xf>
    <xf numFmtId="181" fontId="7" fillId="3" borderId="14" xfId="51" applyNumberFormat="1" applyFont="1" applyFill="1" applyBorder="1" applyAlignment="1" applyProtection="1">
      <alignment horizontal="center" wrapText="1"/>
      <protection locked="0"/>
    </xf>
    <xf numFmtId="178" fontId="8" fillId="3" borderId="14" xfId="43" applyFont="1" applyFill="1" applyBorder="1" applyAlignment="1">
      <alignment horizontal="center"/>
    </xf>
    <xf numFmtId="181" fontId="6" fillId="4" borderId="15" xfId="51" applyNumberFormat="1" applyFont="1" applyFill="1" applyBorder="1" applyAlignment="1" applyProtection="1">
      <protection locked="0"/>
    </xf>
    <xf numFmtId="181" fontId="6" fillId="4" borderId="16" xfId="51" applyNumberFormat="1" applyFont="1" applyFill="1" applyBorder="1" applyAlignment="1" applyProtection="1">
      <protection locked="0"/>
    </xf>
    <xf numFmtId="181" fontId="7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1" fontId="7" fillId="5" borderId="15" xfId="51" applyNumberFormat="1" applyFont="1" applyFill="1" applyBorder="1" applyAlignment="1" applyProtection="1">
      <alignment horizontal="center"/>
      <protection locked="0"/>
    </xf>
    <xf numFmtId="181" fontId="7" fillId="5" borderId="16" xfId="51" applyNumberFormat="1" applyFont="1" applyFill="1" applyBorder="1" applyAlignment="1" applyProtection="1">
      <alignment horizontal="center"/>
      <protection locked="0"/>
    </xf>
    <xf numFmtId="181" fontId="6" fillId="5" borderId="6" xfId="51" applyNumberFormat="1" applyFont="1" applyFill="1" applyBorder="1" applyProtection="1">
      <protection locked="0"/>
    </xf>
    <xf numFmtId="181" fontId="3" fillId="5" borderId="6" xfId="51" applyNumberFormat="1" applyFont="1" applyFill="1" applyBorder="1" applyAlignment="1" applyProtection="1">
      <alignment horizontal="center"/>
      <protection locked="0"/>
    </xf>
    <xf numFmtId="179" fontId="3" fillId="5" borderId="6" xfId="51" applyNumberFormat="1" applyFont="1" applyFill="1" applyBorder="1" applyAlignment="1" applyProtection="1">
      <alignment horizontal="center"/>
      <protection locked="0"/>
    </xf>
    <xf numFmtId="181" fontId="7" fillId="0" borderId="17" xfId="51" applyNumberFormat="1" applyFont="1" applyFill="1" applyBorder="1" applyAlignment="1" applyProtection="1">
      <alignment horizontal="center"/>
      <protection locked="0"/>
    </xf>
    <xf numFmtId="181" fontId="7" fillId="0" borderId="0" xfId="51" applyNumberFormat="1" applyFont="1" applyFill="1" applyBorder="1" applyAlignment="1" applyProtection="1">
      <alignment horizontal="center"/>
      <protection locked="0"/>
    </xf>
    <xf numFmtId="181" fontId="8" fillId="3" borderId="15" xfId="51" applyNumberFormat="1" applyFont="1" applyFill="1" applyBorder="1" applyAlignment="1" applyProtection="1">
      <alignment horizontal="left" vertical="center"/>
      <protection locked="0"/>
    </xf>
    <xf numFmtId="181" fontId="8" fillId="3" borderId="16" xfId="51" applyNumberFormat="1" applyFont="1" applyFill="1" applyBorder="1" applyAlignment="1" applyProtection="1">
      <alignment horizontal="left" vertical="center"/>
      <protection locked="0"/>
    </xf>
    <xf numFmtId="181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1" fontId="7" fillId="3" borderId="6" xfId="51" applyNumberFormat="1" applyFont="1" applyFill="1" applyBorder="1" applyAlignment="1" applyProtection="1">
      <alignment horizontal="center" vertical="center"/>
      <protection locked="0"/>
    </xf>
    <xf numFmtId="179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1" fontId="6" fillId="0" borderId="6" xfId="51" applyNumberFormat="1" applyFont="1" applyFill="1" applyBorder="1" applyProtection="1">
      <protection locked="0"/>
    </xf>
    <xf numFmtId="180" fontId="3" fillId="0" borderId="6" xfId="51" applyNumberFormat="1" applyFont="1" applyFill="1" applyBorder="1" applyAlignment="1" applyProtection="1">
      <alignment horizontal="center"/>
      <protection locked="0"/>
    </xf>
    <xf numFmtId="180" fontId="3" fillId="0" borderId="6" xfId="51" applyNumberFormat="1" applyFont="1" applyFill="1" applyBorder="1" applyProtection="1">
      <protection locked="0"/>
    </xf>
    <xf numFmtId="43" fontId="3" fillId="0" borderId="6" xfId="51" applyNumberFormat="1" applyFont="1" applyFill="1" applyBorder="1" applyAlignment="1" applyProtection="1">
      <alignment horizontal="center"/>
      <protection locked="0"/>
    </xf>
    <xf numFmtId="182" fontId="3" fillId="0" borderId="6" xfId="51" applyNumberFormat="1" applyFont="1" applyFill="1" applyBorder="1" applyAlignment="1" applyProtection="1">
      <protection locked="0"/>
    </xf>
    <xf numFmtId="181" fontId="7" fillId="5" borderId="5" xfId="51" applyNumberFormat="1" applyFont="1" applyFill="1" applyBorder="1" applyAlignment="1" applyProtection="1">
      <alignment horizontal="center"/>
      <protection locked="0"/>
    </xf>
    <xf numFmtId="181" fontId="7" fillId="5" borderId="6" xfId="51" applyNumberFormat="1" applyFont="1" applyFill="1" applyBorder="1" applyAlignment="1" applyProtection="1">
      <alignment horizontal="center"/>
      <protection locked="0"/>
    </xf>
    <xf numFmtId="177" fontId="3" fillId="5" borderId="6" xfId="50" applyFont="1" applyFill="1" applyBorder="1" applyProtection="1">
      <protection locked="0"/>
    </xf>
    <xf numFmtId="183" fontId="3" fillId="5" borderId="6" xfId="51" applyNumberFormat="1" applyFont="1" applyFill="1" applyBorder="1" applyAlignment="1" applyProtection="1">
      <protection locked="0"/>
    </xf>
    <xf numFmtId="182" fontId="8" fillId="5" borderId="6" xfId="51" applyNumberFormat="1" applyFont="1" applyFill="1" applyBorder="1" applyAlignment="1" applyProtection="1">
      <protection locked="0"/>
    </xf>
    <xf numFmtId="181" fontId="8" fillId="0" borderId="15" xfId="51" applyNumberFormat="1" applyFont="1" applyFill="1" applyBorder="1" applyAlignment="1" applyProtection="1">
      <alignment horizontal="center" vertical="center" wrapText="1"/>
      <protection locked="0"/>
    </xf>
    <xf numFmtId="181" fontId="8" fillId="0" borderId="18" xfId="51" applyNumberFormat="1" applyFont="1" applyFill="1" applyBorder="1" applyAlignment="1" applyProtection="1">
      <alignment horizontal="center" vertical="center" wrapText="1"/>
      <protection locked="0"/>
    </xf>
    <xf numFmtId="178" fontId="8" fillId="3" borderId="15" xfId="43" applyFont="1" applyFill="1" applyBorder="1" applyAlignment="1" applyProtection="1">
      <alignment horizontal="left" vertical="center"/>
      <protection locked="0"/>
    </xf>
    <xf numFmtId="178" fontId="8" fillId="3" borderId="16" xfId="43" applyFont="1" applyFill="1" applyBorder="1" applyAlignment="1" applyProtection="1">
      <alignment horizontal="left" vertical="center"/>
      <protection locked="0"/>
    </xf>
    <xf numFmtId="178" fontId="3" fillId="2" borderId="15" xfId="43" applyFont="1" applyFill="1" applyBorder="1" applyAlignment="1" applyProtection="1">
      <alignment horizontal="left" vertical="center"/>
      <protection locked="0"/>
    </xf>
    <xf numFmtId="178" fontId="3" fillId="2" borderId="16" xfId="43" applyFont="1" applyFill="1" applyBorder="1" applyAlignment="1" applyProtection="1">
      <alignment horizontal="left" vertical="center"/>
      <protection locked="0"/>
    </xf>
    <xf numFmtId="181" fontId="6" fillId="0" borderId="8" xfId="51" applyNumberFormat="1" applyFont="1" applyFill="1" applyBorder="1" applyAlignment="1" applyProtection="1">
      <alignment vertical="center"/>
      <protection locked="0"/>
    </xf>
    <xf numFmtId="181" fontId="6" fillId="0" borderId="16" xfId="51" applyNumberFormat="1" applyFont="1" applyFill="1" applyBorder="1" applyAlignment="1" applyProtection="1">
      <alignment vertical="center"/>
      <protection locked="0"/>
    </xf>
    <xf numFmtId="18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6" fillId="2" borderId="6" xfId="51" applyNumberFormat="1" applyFont="1" applyFill="1" applyBorder="1" applyAlignment="1" applyProtection="1">
      <alignment horizontal="right" vertical="center" wrapText="1"/>
      <protection locked="0"/>
    </xf>
    <xf numFmtId="181" fontId="6" fillId="5" borderId="6" xfId="51" applyNumberFormat="1" applyFont="1" applyFill="1" applyBorder="1" applyAlignment="1" applyProtection="1">
      <alignment horizontal="center"/>
      <protection locked="0"/>
    </xf>
    <xf numFmtId="179" fontId="8" fillId="5" borderId="6" xfId="51" applyNumberFormat="1" applyFont="1" applyFill="1" applyBorder="1" applyAlignment="1" applyProtection="1">
      <protection locked="0"/>
    </xf>
    <xf numFmtId="181" fontId="6" fillId="4" borderId="5" xfId="51" applyNumberFormat="1" applyFont="1" applyFill="1" applyBorder="1" applyAlignment="1" applyProtection="1">
      <alignment horizontal="left"/>
      <protection locked="0"/>
    </xf>
    <xf numFmtId="181" fontId="6" fillId="4" borderId="6" xfId="51" applyNumberFormat="1" applyFont="1" applyFill="1" applyBorder="1" applyAlignment="1" applyProtection="1">
      <alignment horizontal="left"/>
      <protection locked="0"/>
    </xf>
    <xf numFmtId="181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51" applyNumberFormat="1" applyFont="1" applyFill="1" applyBorder="1" applyAlignment="1" applyProtection="1">
      <protection locked="0"/>
    </xf>
    <xf numFmtId="179" fontId="3" fillId="0" borderId="18" xfId="51" applyNumberFormat="1" applyFont="1" applyFill="1" applyBorder="1" applyAlignment="1" applyProtection="1">
      <protection locked="0"/>
    </xf>
    <xf numFmtId="181" fontId="6" fillId="0" borderId="6" xfId="51" applyNumberFormat="1" applyFont="1" applyFill="1" applyBorder="1" applyAlignment="1" applyProtection="1">
      <alignment horizontal="left" vertical="center" wrapText="1"/>
      <protection locked="0"/>
    </xf>
    <xf numFmtId="181" fontId="3" fillId="0" borderId="6" xfId="51" applyNumberFormat="1" applyFont="1" applyFill="1" applyBorder="1" applyAlignment="1" applyProtection="1">
      <alignment horizontal="center"/>
      <protection locked="0"/>
    </xf>
    <xf numFmtId="179" fontId="3" fillId="0" borderId="6" xfId="51" applyNumberFormat="1" applyFont="1" applyFill="1" applyBorder="1" applyAlignment="1" applyProtection="1">
      <protection locked="0"/>
    </xf>
    <xf numFmtId="0" fontId="3" fillId="5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protection locked="0"/>
    </xf>
    <xf numFmtId="181" fontId="8" fillId="0" borderId="17" xfId="51" applyNumberFormat="1" applyFont="1" applyFill="1" applyBorder="1" applyAlignment="1" applyProtection="1">
      <alignment horizontal="center" vertical="center" wrapText="1"/>
      <protection locked="0"/>
    </xf>
    <xf numFmtId="181" fontId="8" fillId="0" borderId="0" xfId="51" applyNumberFormat="1" applyFont="1" applyFill="1" applyBorder="1" applyAlignment="1" applyProtection="1">
      <alignment horizontal="center" vertical="center" wrapText="1"/>
      <protection locked="0"/>
    </xf>
    <xf numFmtId="181" fontId="6" fillId="4" borderId="19" xfId="51" applyNumberFormat="1" applyFont="1" applyFill="1" applyBorder="1" applyAlignment="1" applyProtection="1">
      <alignment horizontal="left"/>
      <protection locked="0"/>
    </xf>
    <xf numFmtId="181" fontId="6" fillId="4" borderId="20" xfId="51" applyNumberFormat="1" applyFont="1" applyFill="1" applyBorder="1" applyAlignment="1" applyProtection="1">
      <alignment horizontal="left"/>
      <protection locked="0"/>
    </xf>
    <xf numFmtId="181" fontId="6" fillId="0" borderId="6" xfId="51" applyNumberFormat="1" applyFont="1" applyFill="1" applyBorder="1" applyAlignment="1" applyProtection="1">
      <alignment horizontal="center" vertical="center"/>
      <protection locked="0"/>
    </xf>
    <xf numFmtId="181" fontId="6" fillId="0" borderId="21" xfId="51" applyNumberFormat="1" applyFont="1" applyFill="1" applyBorder="1" applyProtection="1">
      <protection locked="0"/>
    </xf>
    <xf numFmtId="181" fontId="3" fillId="0" borderId="21" xfId="51" applyNumberFormat="1" applyFont="1" applyFill="1" applyBorder="1" applyAlignment="1" applyProtection="1">
      <alignment horizontal="center"/>
      <protection locked="0"/>
    </xf>
    <xf numFmtId="0" fontId="3" fillId="0" borderId="21" xfId="51" applyNumberFormat="1" applyFont="1" applyFill="1" applyBorder="1" applyProtection="1">
      <protection locked="0"/>
    </xf>
    <xf numFmtId="43" fontId="3" fillId="0" borderId="21" xfId="51" applyNumberFormat="1" applyFont="1" applyFill="1" applyBorder="1" applyAlignment="1" applyProtection="1">
      <protection locked="0"/>
    </xf>
    <xf numFmtId="181" fontId="7" fillId="5" borderId="22" xfId="51" applyNumberFormat="1" applyFont="1" applyFill="1" applyBorder="1" applyAlignment="1" applyProtection="1">
      <alignment horizontal="center"/>
      <protection locked="0"/>
    </xf>
    <xf numFmtId="181" fontId="7" fillId="5" borderId="23" xfId="51" applyNumberFormat="1" applyFont="1" applyFill="1" applyBorder="1" applyAlignment="1" applyProtection="1">
      <alignment horizontal="center"/>
      <protection locked="0"/>
    </xf>
    <xf numFmtId="181" fontId="6" fillId="3" borderId="6" xfId="51" applyNumberFormat="1" applyFont="1" applyFill="1" applyBorder="1" applyAlignment="1" applyProtection="1">
      <alignment horizontal="center" vertical="center" wrapText="1"/>
      <protection locked="0"/>
    </xf>
    <xf numFmtId="181" fontId="6" fillId="3" borderId="6" xfId="51" applyNumberFormat="1" applyFont="1" applyFill="1" applyBorder="1" applyAlignment="1" applyProtection="1">
      <alignment horizontal="center" vertical="center"/>
      <protection locked="0"/>
    </xf>
    <xf numFmtId="178" fontId="3" fillId="0" borderId="19" xfId="43" applyFont="1" applyBorder="1" applyAlignment="1" applyProtection="1">
      <alignment horizontal="left"/>
      <protection locked="0"/>
    </xf>
    <xf numFmtId="178" fontId="3" fillId="0" borderId="20" xfId="43" applyFont="1" applyBorder="1" applyAlignment="1" applyProtection="1">
      <alignment horizontal="left"/>
      <protection locked="0"/>
    </xf>
    <xf numFmtId="181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178" fontId="3" fillId="0" borderId="5" xfId="43" applyFont="1" applyBorder="1" applyAlignment="1" applyProtection="1">
      <alignment horizontal="left"/>
      <protection locked="0"/>
    </xf>
    <xf numFmtId="178" fontId="3" fillId="0" borderId="6" xfId="43" applyFont="1" applyBorder="1" applyAlignment="1" applyProtection="1">
      <alignment horizontal="left"/>
      <protection locked="0"/>
    </xf>
    <xf numFmtId="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51" applyNumberFormat="1" applyFont="1" applyFill="1" applyBorder="1" applyAlignment="1" applyProtection="1">
      <protection locked="0"/>
    </xf>
    <xf numFmtId="178" fontId="3" fillId="0" borderId="5" xfId="43" applyFont="1" applyBorder="1" applyAlignment="1" applyProtection="1">
      <protection locked="0"/>
    </xf>
    <xf numFmtId="178" fontId="3" fillId="0" borderId="6" xfId="43" applyFont="1" applyBorder="1" applyAlignment="1" applyProtection="1">
      <protection locked="0"/>
    </xf>
    <xf numFmtId="43" fontId="3" fillId="5" borderId="6" xfId="51" applyNumberFormat="1" applyFont="1" applyFill="1" applyBorder="1" applyAlignment="1" applyProtection="1">
      <protection locked="0"/>
    </xf>
    <xf numFmtId="181" fontId="8" fillId="0" borderId="24" xfId="51" applyNumberFormat="1" applyFont="1" applyFill="1" applyBorder="1" applyAlignment="1" applyProtection="1">
      <alignment horizontal="center" vertical="center" wrapText="1"/>
      <protection locked="0"/>
    </xf>
    <xf numFmtId="181" fontId="8" fillId="0" borderId="25" xfId="51" applyNumberFormat="1" applyFont="1" applyFill="1" applyBorder="1" applyAlignment="1" applyProtection="1">
      <alignment horizontal="center" vertical="center" wrapText="1"/>
      <protection locked="0"/>
    </xf>
    <xf numFmtId="181" fontId="7" fillId="3" borderId="6" xfId="51" applyNumberFormat="1" applyFont="1" applyFill="1" applyBorder="1" applyAlignment="1" applyProtection="1">
      <alignment horizontal="center" wrapText="1"/>
      <protection locked="0"/>
    </xf>
    <xf numFmtId="43" fontId="8" fillId="3" borderId="6" xfId="51" applyNumberFormat="1" applyFont="1" applyFill="1" applyBorder="1" applyAlignment="1" applyProtection="1">
      <alignment horizontal="center"/>
      <protection locked="0"/>
    </xf>
    <xf numFmtId="179" fontId="8" fillId="3" borderId="6" xfId="51" applyNumberFormat="1" applyFont="1" applyFill="1" applyBorder="1" applyAlignment="1" applyProtection="1">
      <alignment horizontal="center"/>
      <protection locked="0"/>
    </xf>
    <xf numFmtId="9" fontId="3" fillId="0" borderId="6" xfId="51" applyNumberFormat="1" applyFont="1" applyFill="1" applyBorder="1" applyAlignment="1" applyProtection="1">
      <alignment horizontal="center"/>
      <protection locked="0"/>
    </xf>
    <xf numFmtId="179" fontId="3" fillId="0" borderId="6" xfId="51" applyNumberFormat="1" applyFont="1" applyFill="1" applyBorder="1" applyAlignment="1" applyProtection="1">
      <alignment horizontal="center"/>
      <protection locked="0"/>
    </xf>
    <xf numFmtId="184" fontId="3" fillId="0" borderId="6" xfId="51" applyNumberFormat="1" applyFont="1" applyFill="1" applyBorder="1" applyAlignment="1" applyProtection="1">
      <alignment vertical="center"/>
      <protection locked="0"/>
    </xf>
    <xf numFmtId="181" fontId="5" fillId="0" borderId="0" xfId="51" applyNumberFormat="1" applyFont="1" applyFill="1" applyBorder="1" applyAlignment="1" applyProtection="1">
      <alignment vertical="center" wrapText="1"/>
      <protection locked="0"/>
    </xf>
    <xf numFmtId="178" fontId="8" fillId="0" borderId="3" xfId="43" applyFont="1" applyBorder="1" applyAlignment="1">
      <alignment wrapText="1"/>
    </xf>
    <xf numFmtId="178" fontId="8" fillId="0" borderId="4" xfId="43" applyFont="1" applyBorder="1" applyAlignment="1">
      <alignment wrapText="1"/>
    </xf>
    <xf numFmtId="178" fontId="8" fillId="0" borderId="6" xfId="43" applyFont="1" applyBorder="1" applyAlignment="1"/>
    <xf numFmtId="180" fontId="8" fillId="0" borderId="26" xfId="51" applyNumberFormat="1" applyFont="1" applyFill="1" applyBorder="1" applyAlignment="1" applyProtection="1">
      <alignment horizontal="center"/>
      <protection locked="0"/>
    </xf>
    <xf numFmtId="178" fontId="8" fillId="0" borderId="10" xfId="43" applyFont="1" applyBorder="1" applyAlignment="1"/>
    <xf numFmtId="179" fontId="8" fillId="3" borderId="14" xfId="43" applyNumberFormat="1" applyFont="1" applyFill="1" applyBorder="1" applyAlignment="1">
      <alignment horizontal="center"/>
    </xf>
    <xf numFmtId="178" fontId="8" fillId="3" borderId="27" xfId="43" applyFont="1" applyFill="1" applyBorder="1" applyAlignment="1" applyProtection="1">
      <alignment vertical="center"/>
      <protection locked="0"/>
    </xf>
    <xf numFmtId="184" fontId="3" fillId="0" borderId="6" xfId="43" applyNumberFormat="1" applyFont="1" applyBorder="1" applyAlignment="1">
      <alignment horizontal="center"/>
    </xf>
    <xf numFmtId="178" fontId="3" fillId="0" borderId="28" xfId="43" applyFont="1" applyBorder="1" applyAlignment="1"/>
    <xf numFmtId="184" fontId="3" fillId="5" borderId="6" xfId="51" applyNumberFormat="1" applyFont="1" applyFill="1" applyBorder="1" applyAlignment="1" applyProtection="1">
      <alignment horizontal="center"/>
      <protection locked="0"/>
    </xf>
    <xf numFmtId="183" fontId="3" fillId="5" borderId="28" xfId="51" applyNumberFormat="1" applyFont="1" applyFill="1" applyBorder="1" applyAlignment="1" applyProtection="1">
      <protection locked="0"/>
    </xf>
    <xf numFmtId="181" fontId="7" fillId="0" borderId="29" xfId="51" applyNumberFormat="1" applyFont="1" applyFill="1" applyBorder="1" applyAlignment="1" applyProtection="1">
      <alignment horizontal="center"/>
      <protection locked="0"/>
    </xf>
    <xf numFmtId="181" fontId="7" fillId="3" borderId="8" xfId="51" applyNumberFormat="1" applyFont="1" applyFill="1" applyBorder="1" applyAlignment="1" applyProtection="1">
      <alignment horizontal="center" vertical="center" wrapText="1"/>
      <protection locked="0"/>
    </xf>
    <xf numFmtId="181" fontId="7" fillId="3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51" applyNumberFormat="1" applyFont="1" applyFill="1" applyBorder="1" applyAlignment="1" applyProtection="1">
      <alignment wrapText="1"/>
      <protection locked="0"/>
    </xf>
    <xf numFmtId="43" fontId="3" fillId="0" borderId="28" xfId="51" applyNumberFormat="1" applyFont="1" applyFill="1" applyBorder="1" applyAlignment="1" applyProtection="1">
      <alignment wrapText="1"/>
      <protection locked="0"/>
    </xf>
    <xf numFmtId="43" fontId="3" fillId="0" borderId="8" xfId="51" applyNumberFormat="1" applyFont="1" applyFill="1" applyBorder="1" applyAlignment="1" applyProtection="1">
      <alignment horizontal="left"/>
      <protection locked="0"/>
    </xf>
    <xf numFmtId="43" fontId="3" fillId="0" borderId="7" xfId="51" applyNumberFormat="1" applyFont="1" applyFill="1" applyBorder="1" applyAlignment="1" applyProtection="1">
      <alignment horizontal="left"/>
      <protection locked="0"/>
    </xf>
    <xf numFmtId="43" fontId="3" fillId="0" borderId="28" xfId="51" applyNumberFormat="1" applyFont="1" applyFill="1" applyBorder="1" applyAlignment="1" applyProtection="1">
      <protection locked="0"/>
    </xf>
    <xf numFmtId="181" fontId="8" fillId="0" borderId="7" xfId="51" applyNumberFormat="1" applyFont="1" applyFill="1" applyBorder="1" applyAlignment="1" applyProtection="1">
      <alignment horizontal="center" vertical="center" wrapText="1"/>
      <protection locked="0"/>
    </xf>
    <xf numFmtId="181" fontId="7" fillId="3" borderId="28" xfId="51" applyNumberFormat="1" applyFont="1" applyFill="1" applyBorder="1" applyAlignment="1" applyProtection="1">
      <alignment horizontal="center" vertical="center" wrapText="1"/>
      <protection locked="0"/>
    </xf>
    <xf numFmtId="181" fontId="7" fillId="0" borderId="8" xfId="51" applyNumberFormat="1" applyFont="1" applyFill="1" applyBorder="1" applyAlignment="1" applyProtection="1">
      <alignment horizontal="left" vertical="center" wrapText="1"/>
      <protection locked="0"/>
    </xf>
    <xf numFmtId="181" fontId="7" fillId="0" borderId="7" xfId="51" applyNumberFormat="1" applyFont="1" applyFill="1" applyBorder="1" applyAlignment="1" applyProtection="1">
      <alignment horizontal="left" vertical="center" wrapText="1"/>
      <protection locked="0"/>
    </xf>
    <xf numFmtId="183" fontId="8" fillId="6" borderId="6" xfId="51" applyNumberFormat="1" applyFont="1" applyFill="1" applyBorder="1" applyAlignment="1" applyProtection="1">
      <protection locked="0"/>
    </xf>
    <xf numFmtId="183" fontId="8" fillId="6" borderId="28" xfId="51" applyNumberFormat="1" applyFont="1" applyFill="1" applyBorder="1" applyAlignment="1" applyProtection="1">
      <protection locked="0"/>
    </xf>
    <xf numFmtId="43" fontId="3" fillId="0" borderId="8" xfId="51" applyNumberFormat="1" applyFont="1" applyFill="1" applyBorder="1" applyAlignment="1" applyProtection="1">
      <protection locked="0"/>
    </xf>
    <xf numFmtId="43" fontId="3" fillId="0" borderId="7" xfId="51" applyNumberFormat="1" applyFont="1" applyFill="1" applyBorder="1" applyAlignment="1" applyProtection="1">
      <protection locked="0"/>
    </xf>
    <xf numFmtId="181" fontId="8" fillId="0" borderId="29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28" xfId="51" applyNumberFormat="1" applyFont="1" applyFill="1" applyBorder="1" applyAlignment="1" applyProtection="1">
      <alignment horizontal="center"/>
      <protection locked="0"/>
    </xf>
    <xf numFmtId="43" fontId="3" fillId="0" borderId="8" xfId="51" applyNumberFormat="1" applyFont="1" applyFill="1" applyBorder="1" applyAlignment="1" applyProtection="1">
      <alignment horizontal="center"/>
      <protection locked="0"/>
    </xf>
    <xf numFmtId="43" fontId="3" fillId="0" borderId="7" xfId="51" applyNumberFormat="1" applyFont="1" applyFill="1" applyBorder="1" applyAlignment="1" applyProtection="1">
      <alignment horizontal="center"/>
      <protection locked="0"/>
    </xf>
    <xf numFmtId="183" fontId="3" fillId="5" borderId="30" xfId="51" applyNumberFormat="1" applyFont="1" applyFill="1" applyBorder="1" applyAlignment="1" applyProtection="1">
      <alignment horizontal="center"/>
      <protection locked="0"/>
    </xf>
    <xf numFmtId="183" fontId="3" fillId="5" borderId="31" xfId="51" applyNumberFormat="1" applyFont="1" applyFill="1" applyBorder="1" applyAlignment="1" applyProtection="1">
      <alignment horizontal="center"/>
      <protection locked="0"/>
    </xf>
    <xf numFmtId="183" fontId="3" fillId="5" borderId="6" xfId="51" applyNumberFormat="1" applyFont="1" applyFill="1" applyBorder="1" applyAlignment="1" applyProtection="1">
      <alignment horizontal="center"/>
      <protection locked="0"/>
    </xf>
    <xf numFmtId="183" fontId="3" fillId="5" borderId="28" xfId="51" applyNumberFormat="1" applyFont="1" applyFill="1" applyBorder="1" applyAlignment="1" applyProtection="1">
      <alignment horizontal="center"/>
      <protection locked="0"/>
    </xf>
    <xf numFmtId="43" fontId="3" fillId="5" borderId="28" xfId="51" applyNumberFormat="1" applyFont="1" applyFill="1" applyBorder="1" applyAlignment="1" applyProtection="1">
      <protection locked="0"/>
    </xf>
    <xf numFmtId="181" fontId="8" fillId="0" borderId="32" xfId="51" applyNumberFormat="1" applyFont="1" applyFill="1" applyBorder="1" applyAlignment="1" applyProtection="1">
      <alignment horizontal="center" vertical="center" wrapText="1"/>
      <protection locked="0"/>
    </xf>
    <xf numFmtId="181" fontId="7" fillId="5" borderId="33" xfId="51" applyNumberFormat="1" applyFont="1" applyFill="1" applyBorder="1" applyAlignment="1" applyProtection="1">
      <alignment horizontal="center"/>
      <protection locked="0"/>
    </xf>
    <xf numFmtId="181" fontId="7" fillId="5" borderId="34" xfId="51" applyNumberFormat="1" applyFont="1" applyFill="1" applyBorder="1" applyAlignment="1" applyProtection="1">
      <alignment horizontal="center"/>
      <protection locked="0"/>
    </xf>
    <xf numFmtId="181" fontId="6" fillId="5" borderId="10" xfId="51" applyNumberFormat="1" applyFont="1" applyFill="1" applyBorder="1" applyProtection="1">
      <protection locked="0"/>
    </xf>
    <xf numFmtId="181" fontId="3" fillId="5" borderId="10" xfId="51" applyNumberFormat="1" applyFont="1" applyFill="1" applyBorder="1" applyAlignment="1" applyProtection="1">
      <alignment horizontal="center"/>
      <protection locked="0"/>
    </xf>
    <xf numFmtId="177" fontId="3" fillId="5" borderId="10" xfId="50" applyFont="1" applyFill="1" applyBorder="1" applyProtection="1">
      <protection locked="0"/>
    </xf>
    <xf numFmtId="183" fontId="3" fillId="5" borderId="10" xfId="51" applyNumberFormat="1" applyFont="1" applyFill="1" applyBorder="1" applyAlignment="1" applyProtection="1">
      <protection locked="0"/>
    </xf>
    <xf numFmtId="184" fontId="8" fillId="5" borderId="10" xfId="51" applyNumberFormat="1" applyFont="1" applyFill="1" applyBorder="1" applyAlignment="1" applyProtection="1">
      <protection locked="0"/>
    </xf>
    <xf numFmtId="181" fontId="7" fillId="0" borderId="0" xfId="51" applyNumberFormat="1" applyFont="1" applyFill="1" applyBorder="1" applyProtection="1">
      <protection locked="0"/>
    </xf>
    <xf numFmtId="178" fontId="3" fillId="0" borderId="0" xfId="43" applyFont="1" applyBorder="1" applyProtection="1">
      <protection locked="0"/>
    </xf>
    <xf numFmtId="181" fontId="6" fillId="0" borderId="0" xfId="51" applyNumberFormat="1" applyFont="1" applyFill="1" applyBorder="1" applyProtection="1">
      <protection locked="0"/>
    </xf>
    <xf numFmtId="181" fontId="3" fillId="0" borderId="0" xfId="51" applyNumberFormat="1" applyFont="1" applyFill="1" applyBorder="1" applyAlignment="1" applyProtection="1">
      <alignment horizontal="center"/>
      <protection locked="0"/>
    </xf>
    <xf numFmtId="177" fontId="3" fillId="0" borderId="0" xfId="50" applyFont="1" applyFill="1" applyBorder="1" applyProtection="1">
      <protection locked="0"/>
    </xf>
    <xf numFmtId="183" fontId="3" fillId="0" borderId="0" xfId="51" applyNumberFormat="1" applyFont="1" applyFill="1" applyBorder="1" applyAlignment="1" applyProtection="1">
      <alignment horizontal="center"/>
      <protection locked="0"/>
    </xf>
    <xf numFmtId="184" fontId="3" fillId="0" borderId="0" xfId="51" applyNumberFormat="1" applyFont="1" applyFill="1" applyBorder="1" applyAlignment="1" applyProtection="1">
      <alignment horizontal="center"/>
      <protection locked="0"/>
    </xf>
    <xf numFmtId="181" fontId="3" fillId="0" borderId="0" xfId="51" applyNumberFormat="1" applyFont="1" applyFill="1" applyBorder="1" applyProtection="1"/>
    <xf numFmtId="181" fontId="7" fillId="0" borderId="0" xfId="51" applyNumberFormat="1" applyFont="1" applyFill="1" applyBorder="1" applyAlignment="1" applyProtection="1">
      <alignment horizontal="center"/>
    </xf>
    <xf numFmtId="184" fontId="8" fillId="7" borderId="35" xfId="43" applyNumberFormat="1" applyFont="1" applyFill="1" applyBorder="1"/>
    <xf numFmtId="178" fontId="2" fillId="0" borderId="0" xfId="43" applyFont="1" applyFill="1" applyBorder="1"/>
    <xf numFmtId="179" fontId="2" fillId="0" borderId="0" xfId="43" applyNumberFormat="1" applyFont="1"/>
    <xf numFmtId="178" fontId="1" fillId="0" borderId="0" xfId="43" applyFont="1" applyAlignment="1">
      <alignment horizontal="center"/>
    </xf>
    <xf numFmtId="183" fontId="3" fillId="5" borderId="36" xfId="51" applyNumberFormat="1" applyFont="1" applyFill="1" applyBorder="1" applyAlignment="1" applyProtection="1">
      <protection locked="0"/>
    </xf>
    <xf numFmtId="183" fontId="3" fillId="5" borderId="11" xfId="51" applyNumberFormat="1" applyFont="1" applyFill="1" applyBorder="1" applyAlignment="1" applyProtection="1">
      <protection locked="0"/>
    </xf>
    <xf numFmtId="178" fontId="3" fillId="0" borderId="0" xfId="43" applyFont="1" applyFill="1" applyBorder="1" applyAlignment="1" applyProtection="1">
      <alignment horizont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03124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44272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showGridLines="0" tabSelected="1" zoomScale="90" zoomScaleNormal="90" topLeftCell="A4" workbookViewId="0">
      <selection activeCell="I32" sqref="I32:J32"/>
    </sheetView>
  </sheetViews>
  <sheetFormatPr defaultColWidth="9" defaultRowHeight="14.25"/>
  <cols>
    <col min="1" max="1" width="11.9083333333333" style="6" customWidth="1"/>
    <col min="2" max="2" width="10.8166666666667" style="6" customWidth="1"/>
    <col min="3" max="3" width="28.45" style="6" customWidth="1"/>
    <col min="4" max="4" width="14.9083333333333" style="6" customWidth="1"/>
    <col min="5" max="5" width="12.9083333333333" style="6" customWidth="1"/>
    <col min="6" max="6" width="9.63333333333333" style="6" customWidth="1"/>
    <col min="7" max="7" width="10.3666666666667" style="6" customWidth="1"/>
    <col min="8" max="8" width="13.1833333333333" style="7" customWidth="1"/>
    <col min="9" max="9" width="11.9083333333333" style="6" customWidth="1"/>
    <col min="10" max="10" width="56.5166666666667" style="6" customWidth="1"/>
    <col min="11" max="16384" width="9" style="6"/>
  </cols>
  <sheetData>
    <row r="1" s="1" customFormat="1" ht="30" customHeight="1" spans="1:10">
      <c r="A1" s="8"/>
      <c r="B1" s="9"/>
      <c r="C1" s="10" t="s">
        <v>0</v>
      </c>
      <c r="D1" s="10"/>
      <c r="E1" s="10"/>
      <c r="F1" s="10"/>
      <c r="G1" s="10"/>
      <c r="H1" s="10"/>
      <c r="I1" s="10"/>
      <c r="J1" s="117"/>
    </row>
    <row r="2" s="2" customFormat="1" ht="30" customHeight="1" spans="1:9">
      <c r="A2" s="11"/>
      <c r="B2" s="11"/>
      <c r="C2" s="10"/>
      <c r="D2" s="10"/>
      <c r="E2" s="10"/>
      <c r="F2" s="10"/>
      <c r="G2" s="10"/>
      <c r="H2" s="10"/>
      <c r="I2" s="10"/>
    </row>
    <row r="3" s="3" customFormat="1" ht="19.5" customHeight="1" spans="1:10">
      <c r="A3" s="12" t="s">
        <v>1</v>
      </c>
      <c r="B3" s="13" t="s">
        <v>2</v>
      </c>
      <c r="C3" s="14"/>
      <c r="D3" s="14"/>
      <c r="E3" s="15"/>
      <c r="F3" s="16"/>
      <c r="G3" s="17" t="s">
        <v>3</v>
      </c>
      <c r="H3" s="18" t="s">
        <v>4</v>
      </c>
      <c r="I3" s="118"/>
      <c r="J3" s="119"/>
    </row>
    <row r="4" s="3" customFormat="1" ht="18" customHeight="1" spans="1:10">
      <c r="A4" s="19" t="s">
        <v>5</v>
      </c>
      <c r="B4" s="20" t="s">
        <v>6</v>
      </c>
      <c r="C4" s="20"/>
      <c r="D4" s="21" t="s">
        <v>7</v>
      </c>
      <c r="E4" s="22">
        <v>43400</v>
      </c>
      <c r="F4" s="16"/>
      <c r="G4" s="23" t="s">
        <v>8</v>
      </c>
      <c r="H4" s="24" t="s">
        <v>9</v>
      </c>
      <c r="I4" s="120" t="s">
        <v>10</v>
      </c>
      <c r="J4" s="121" t="s">
        <v>11</v>
      </c>
    </row>
    <row r="5" s="3" customFormat="1" ht="18" customHeight="1" spans="1:10">
      <c r="A5" s="25" t="s">
        <v>12</v>
      </c>
      <c r="B5" s="26">
        <v>43406</v>
      </c>
      <c r="C5" s="26"/>
      <c r="D5" s="27" t="s">
        <v>13</v>
      </c>
      <c r="E5" s="28"/>
      <c r="F5" s="16"/>
      <c r="G5" s="29" t="s">
        <v>14</v>
      </c>
      <c r="H5" s="30">
        <v>2</v>
      </c>
      <c r="I5" s="122" t="s">
        <v>15</v>
      </c>
      <c r="J5" s="121">
        <v>24</v>
      </c>
    </row>
    <row r="6" s="3" customFormat="1" ht="9.9" customHeight="1" spans="1:10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="3" customFormat="1" ht="18" customHeight="1" spans="1:10">
      <c r="A7" s="32" t="s">
        <v>16</v>
      </c>
      <c r="B7" s="33"/>
      <c r="C7" s="34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123" t="s">
        <v>23</v>
      </c>
      <c r="J7" s="124" t="s">
        <v>24</v>
      </c>
    </row>
    <row r="8" s="3" customFormat="1" ht="18" customHeight="1" spans="1:10">
      <c r="A8" s="36" t="s">
        <v>25</v>
      </c>
      <c r="B8" s="37"/>
      <c r="C8" s="38" t="s">
        <v>26</v>
      </c>
      <c r="D8" s="38" t="s">
        <v>27</v>
      </c>
      <c r="E8" s="39">
        <v>1</v>
      </c>
      <c r="F8" s="40">
        <v>1</v>
      </c>
      <c r="G8" s="41">
        <v>186.5</v>
      </c>
      <c r="H8" s="41">
        <v>186.5</v>
      </c>
      <c r="I8" s="125">
        <f t="shared" ref="I8:I13" si="0">H8*E8*F8</f>
        <v>186.5</v>
      </c>
      <c r="J8" s="126" t="s">
        <v>28</v>
      </c>
    </row>
    <row r="9" s="3" customFormat="1" ht="18" customHeight="1" spans="1:10">
      <c r="A9" s="36" t="s">
        <v>25</v>
      </c>
      <c r="B9" s="37"/>
      <c r="C9" s="38" t="s">
        <v>27</v>
      </c>
      <c r="D9" s="38" t="s">
        <v>26</v>
      </c>
      <c r="E9" s="39">
        <v>1</v>
      </c>
      <c r="F9" s="40">
        <v>1</v>
      </c>
      <c r="G9" s="41">
        <v>186.5</v>
      </c>
      <c r="H9" s="41">
        <v>186.5</v>
      </c>
      <c r="I9" s="125">
        <f t="shared" si="0"/>
        <v>186.5</v>
      </c>
      <c r="J9" s="126" t="s">
        <v>28</v>
      </c>
    </row>
    <row r="10" s="3" customFormat="1" ht="18" customHeight="1" spans="1:10">
      <c r="A10" s="36" t="s">
        <v>25</v>
      </c>
      <c r="B10" s="37"/>
      <c r="C10" s="38" t="s">
        <v>26</v>
      </c>
      <c r="D10" s="38" t="s">
        <v>27</v>
      </c>
      <c r="E10" s="39">
        <v>1</v>
      </c>
      <c r="F10" s="40">
        <v>1</v>
      </c>
      <c r="G10" s="41">
        <v>138.5</v>
      </c>
      <c r="H10" s="41">
        <v>138.5</v>
      </c>
      <c r="I10" s="125">
        <f t="shared" si="0"/>
        <v>138.5</v>
      </c>
      <c r="J10" s="126" t="s">
        <v>29</v>
      </c>
    </row>
    <row r="11" s="3" customFormat="1" ht="18" customHeight="1" spans="1:10">
      <c r="A11" s="36" t="s">
        <v>25</v>
      </c>
      <c r="B11" s="37"/>
      <c r="C11" s="38" t="s">
        <v>27</v>
      </c>
      <c r="D11" s="38" t="s">
        <v>26</v>
      </c>
      <c r="E11" s="39">
        <v>1</v>
      </c>
      <c r="F11" s="40">
        <v>1</v>
      </c>
      <c r="G11" s="41">
        <v>141.5</v>
      </c>
      <c r="H11" s="41">
        <v>141.5</v>
      </c>
      <c r="I11" s="125">
        <f t="shared" si="0"/>
        <v>141.5</v>
      </c>
      <c r="J11" s="126" t="s">
        <v>29</v>
      </c>
    </row>
    <row r="12" s="3" customFormat="1" ht="18" customHeight="1" spans="1:10">
      <c r="A12" s="36" t="s">
        <v>25</v>
      </c>
      <c r="B12" s="37"/>
      <c r="C12" s="38" t="s">
        <v>26</v>
      </c>
      <c r="D12" s="38" t="s">
        <v>27</v>
      </c>
      <c r="E12" s="39">
        <v>1</v>
      </c>
      <c r="F12" s="40">
        <v>1</v>
      </c>
      <c r="G12" s="41">
        <v>129.5</v>
      </c>
      <c r="H12" s="41">
        <v>129.5</v>
      </c>
      <c r="I12" s="125">
        <f t="shared" si="0"/>
        <v>129.5</v>
      </c>
      <c r="J12" s="126" t="s">
        <v>29</v>
      </c>
    </row>
    <row r="13" s="3" customFormat="1" ht="18" customHeight="1" spans="1:10">
      <c r="A13" s="36" t="s">
        <v>25</v>
      </c>
      <c r="B13" s="37"/>
      <c r="C13" s="38" t="s">
        <v>27</v>
      </c>
      <c r="D13" s="38" t="s">
        <v>26</v>
      </c>
      <c r="E13" s="39">
        <v>1</v>
      </c>
      <c r="F13" s="40">
        <v>1</v>
      </c>
      <c r="G13" s="41">
        <v>138.5</v>
      </c>
      <c r="H13" s="41">
        <v>138.5</v>
      </c>
      <c r="I13" s="125">
        <f t="shared" si="0"/>
        <v>138.5</v>
      </c>
      <c r="J13" s="126" t="s">
        <v>29</v>
      </c>
    </row>
    <row r="14" s="3" customFormat="1" ht="18" customHeight="1" spans="1:10">
      <c r="A14" s="36" t="s">
        <v>25</v>
      </c>
      <c r="B14" s="37"/>
      <c r="C14" s="38" t="s">
        <v>30</v>
      </c>
      <c r="D14" s="38" t="s">
        <v>27</v>
      </c>
      <c r="E14" s="39">
        <v>1</v>
      </c>
      <c r="F14" s="40">
        <v>1</v>
      </c>
      <c r="G14" s="41">
        <v>181.5</v>
      </c>
      <c r="H14" s="41">
        <v>181.5</v>
      </c>
      <c r="I14" s="125">
        <f t="shared" ref="I14:I17" si="1">H14*E14*F14</f>
        <v>181.5</v>
      </c>
      <c r="J14" s="126" t="s">
        <v>31</v>
      </c>
    </row>
    <row r="15" s="3" customFormat="1" ht="18" customHeight="1" spans="1:10">
      <c r="A15" s="36" t="s">
        <v>25</v>
      </c>
      <c r="B15" s="37"/>
      <c r="C15" s="38" t="s">
        <v>27</v>
      </c>
      <c r="D15" s="38" t="s">
        <v>30</v>
      </c>
      <c r="E15" s="39">
        <v>1</v>
      </c>
      <c r="F15" s="40">
        <v>1</v>
      </c>
      <c r="G15" s="41">
        <v>181.5</v>
      </c>
      <c r="H15" s="41">
        <v>181.5</v>
      </c>
      <c r="I15" s="125">
        <f t="shared" si="1"/>
        <v>181.5</v>
      </c>
      <c r="J15" s="126" t="s">
        <v>32</v>
      </c>
    </row>
    <row r="16" s="3" customFormat="1" ht="18" customHeight="1" spans="1:10">
      <c r="A16" s="36" t="s">
        <v>25</v>
      </c>
      <c r="B16" s="37"/>
      <c r="C16" s="38" t="s">
        <v>33</v>
      </c>
      <c r="D16" s="38" t="s">
        <v>27</v>
      </c>
      <c r="E16" s="39">
        <v>1</v>
      </c>
      <c r="F16" s="40">
        <v>1</v>
      </c>
      <c r="G16" s="41">
        <v>157</v>
      </c>
      <c r="H16" s="41">
        <v>157</v>
      </c>
      <c r="I16" s="125">
        <f t="shared" si="1"/>
        <v>157</v>
      </c>
      <c r="J16" s="126" t="s">
        <v>28</v>
      </c>
    </row>
    <row r="17" s="3" customFormat="1" ht="18" customHeight="1" spans="1:10">
      <c r="A17" s="36" t="s">
        <v>25</v>
      </c>
      <c r="B17" s="37"/>
      <c r="C17" s="38" t="s">
        <v>27</v>
      </c>
      <c r="D17" s="38" t="s">
        <v>33</v>
      </c>
      <c r="E17" s="39">
        <v>1</v>
      </c>
      <c r="F17" s="40">
        <v>1</v>
      </c>
      <c r="G17" s="41">
        <v>109</v>
      </c>
      <c r="H17" s="41">
        <v>109</v>
      </c>
      <c r="I17" s="125">
        <f t="shared" si="1"/>
        <v>109</v>
      </c>
      <c r="J17" s="126" t="s">
        <v>29</v>
      </c>
    </row>
    <row r="18" s="3" customFormat="1" ht="18" customHeight="1" spans="1:10">
      <c r="A18" s="36" t="s">
        <v>25</v>
      </c>
      <c r="B18" s="37"/>
      <c r="C18" s="38" t="s">
        <v>34</v>
      </c>
      <c r="D18" s="38"/>
      <c r="E18" s="39">
        <v>12</v>
      </c>
      <c r="F18" s="40">
        <v>1</v>
      </c>
      <c r="G18" s="41">
        <v>20</v>
      </c>
      <c r="H18" s="41">
        <v>20</v>
      </c>
      <c r="I18" s="125">
        <f t="shared" ref="I18" si="2">H18*E18*F18</f>
        <v>240</v>
      </c>
      <c r="J18" s="126" t="s">
        <v>35</v>
      </c>
    </row>
    <row r="19" s="3" customFormat="1" ht="18" customHeight="1" spans="1:10">
      <c r="A19" s="42" t="s">
        <v>36</v>
      </c>
      <c r="B19" s="43"/>
      <c r="C19" s="44"/>
      <c r="D19" s="45"/>
      <c r="E19" s="46">
        <f>SUM(E8:E18)</f>
        <v>22</v>
      </c>
      <c r="F19" s="46">
        <f>SUM(F8:F18)</f>
        <v>11</v>
      </c>
      <c r="G19" s="46">
        <f>SUM(G8:G17)</f>
        <v>1550</v>
      </c>
      <c r="H19" s="46">
        <f>SUM(H8:H17)</f>
        <v>1550</v>
      </c>
      <c r="I19" s="127">
        <f>SUM(I8:I18)</f>
        <v>1790</v>
      </c>
      <c r="J19" s="128"/>
    </row>
    <row r="20" s="3" customFormat="1" ht="9.9" customHeight="1" spans="1:10">
      <c r="A20" s="47"/>
      <c r="B20" s="48"/>
      <c r="C20" s="48"/>
      <c r="D20" s="48"/>
      <c r="E20" s="48"/>
      <c r="F20" s="48"/>
      <c r="G20" s="48"/>
      <c r="H20" s="48"/>
      <c r="I20" s="48"/>
      <c r="J20" s="129"/>
    </row>
    <row r="21" s="3" customFormat="1" ht="18" customHeight="1" spans="1:10">
      <c r="A21" s="49" t="s">
        <v>37</v>
      </c>
      <c r="B21" s="50"/>
      <c r="C21" s="51" t="s">
        <v>38</v>
      </c>
      <c r="D21" s="51" t="s">
        <v>20</v>
      </c>
      <c r="E21" s="52" t="s">
        <v>39</v>
      </c>
      <c r="F21" s="51" t="s">
        <v>19</v>
      </c>
      <c r="G21" s="51" t="s">
        <v>40</v>
      </c>
      <c r="H21" s="53" t="s">
        <v>23</v>
      </c>
      <c r="I21" s="130" t="s">
        <v>24</v>
      </c>
      <c r="J21" s="131"/>
    </row>
    <row r="22" s="3" customFormat="1" ht="37" customHeight="1" spans="1:10">
      <c r="A22" s="36" t="s">
        <v>41</v>
      </c>
      <c r="B22" s="37"/>
      <c r="C22" s="54" t="s">
        <v>42</v>
      </c>
      <c r="D22" s="55">
        <v>2</v>
      </c>
      <c r="E22" s="55">
        <v>2</v>
      </c>
      <c r="F22" s="56">
        <v>11</v>
      </c>
      <c r="G22" s="57"/>
      <c r="H22" s="58">
        <v>1571.78</v>
      </c>
      <c r="I22" s="132" t="s">
        <v>43</v>
      </c>
      <c r="J22" s="133"/>
    </row>
    <row r="23" s="3" customFormat="1" ht="18" customHeight="1" spans="1:10">
      <c r="A23" s="36" t="s">
        <v>44</v>
      </c>
      <c r="B23" s="37"/>
      <c r="C23" s="54" t="s">
        <v>42</v>
      </c>
      <c r="D23" s="55">
        <v>2</v>
      </c>
      <c r="E23" s="55">
        <v>2</v>
      </c>
      <c r="F23" s="56">
        <v>2</v>
      </c>
      <c r="G23" s="57">
        <v>1000</v>
      </c>
      <c r="H23" s="58">
        <v>2000</v>
      </c>
      <c r="I23" s="134" t="s">
        <v>45</v>
      </c>
      <c r="J23" s="135"/>
    </row>
    <row r="24" s="3" customFormat="1" ht="18" customHeight="1" spans="1:10">
      <c r="A24" s="36" t="s">
        <v>44</v>
      </c>
      <c r="B24" s="37"/>
      <c r="C24" s="54" t="s">
        <v>42</v>
      </c>
      <c r="D24" s="55">
        <v>2</v>
      </c>
      <c r="E24" s="55">
        <v>2</v>
      </c>
      <c r="F24" s="56">
        <v>1</v>
      </c>
      <c r="G24" s="57">
        <v>800</v>
      </c>
      <c r="H24" s="58">
        <v>1600</v>
      </c>
      <c r="I24" s="79" t="s">
        <v>46</v>
      </c>
      <c r="J24" s="136"/>
    </row>
    <row r="25" s="3" customFormat="1" ht="18" customHeight="1" spans="1:10">
      <c r="A25" s="36" t="s">
        <v>44</v>
      </c>
      <c r="B25" s="37"/>
      <c r="C25" s="54" t="s">
        <v>42</v>
      </c>
      <c r="D25" s="55">
        <v>2</v>
      </c>
      <c r="E25" s="55">
        <v>2</v>
      </c>
      <c r="F25" s="56">
        <v>2</v>
      </c>
      <c r="G25" s="57">
        <v>800</v>
      </c>
      <c r="H25" s="58">
        <v>1600</v>
      </c>
      <c r="I25" s="134" t="s">
        <v>47</v>
      </c>
      <c r="J25" s="135"/>
    </row>
    <row r="26" s="3" customFormat="1" ht="18" customHeight="1" spans="1:10">
      <c r="A26" s="59" t="s">
        <v>36</v>
      </c>
      <c r="B26" s="60"/>
      <c r="C26" s="44"/>
      <c r="D26" s="45"/>
      <c r="E26" s="45"/>
      <c r="F26" s="61"/>
      <c r="G26" s="62"/>
      <c r="H26" s="63">
        <f>SUM(H22:H25)</f>
        <v>6771.78</v>
      </c>
      <c r="I26" s="62"/>
      <c r="J26" s="128"/>
    </row>
    <row r="27" s="4" customFormat="1" ht="9.9" customHeight="1" spans="1:10">
      <c r="A27" s="64"/>
      <c r="B27" s="65"/>
      <c r="C27" s="65"/>
      <c r="D27" s="65"/>
      <c r="E27" s="65"/>
      <c r="F27" s="65"/>
      <c r="G27" s="65"/>
      <c r="H27" s="65"/>
      <c r="I27" s="65"/>
      <c r="J27" s="137"/>
    </row>
    <row r="28" s="3" customFormat="1" ht="18" customHeight="1" spans="1:10">
      <c r="A28" s="66" t="s">
        <v>48</v>
      </c>
      <c r="B28" s="67"/>
      <c r="C28" s="51" t="s">
        <v>49</v>
      </c>
      <c r="D28" s="51"/>
      <c r="E28" s="52" t="s">
        <v>39</v>
      </c>
      <c r="F28" s="51" t="s">
        <v>50</v>
      </c>
      <c r="G28" s="51" t="s">
        <v>40</v>
      </c>
      <c r="H28" s="53" t="s">
        <v>23</v>
      </c>
      <c r="I28" s="51" t="s">
        <v>24</v>
      </c>
      <c r="J28" s="138"/>
    </row>
    <row r="29" s="3" customFormat="1" ht="18" customHeight="1" spans="1:10">
      <c r="A29" s="68" t="s">
        <v>51</v>
      </c>
      <c r="B29" s="69"/>
      <c r="C29" s="70" t="s">
        <v>52</v>
      </c>
      <c r="D29" s="71"/>
      <c r="E29" s="40">
        <v>1</v>
      </c>
      <c r="F29" s="72">
        <v>5</v>
      </c>
      <c r="G29" s="57">
        <v>278</v>
      </c>
      <c r="H29" s="73">
        <f t="shared" ref="H29:H32" si="3">G29*F29*E29</f>
        <v>1390</v>
      </c>
      <c r="I29" s="139" t="s">
        <v>53</v>
      </c>
      <c r="J29" s="140"/>
    </row>
    <row r="30" s="3" customFormat="1" ht="18" customHeight="1" spans="1:10">
      <c r="A30" s="68" t="s">
        <v>51</v>
      </c>
      <c r="B30" s="69"/>
      <c r="C30" s="70" t="s">
        <v>52</v>
      </c>
      <c r="D30" s="71"/>
      <c r="E30" s="40">
        <v>2</v>
      </c>
      <c r="F30" s="72">
        <v>7</v>
      </c>
      <c r="G30" s="57">
        <v>278</v>
      </c>
      <c r="H30" s="73">
        <f t="shared" si="3"/>
        <v>3892</v>
      </c>
      <c r="I30" s="139" t="s">
        <v>54</v>
      </c>
      <c r="J30" s="140"/>
    </row>
    <row r="31" s="5" customFormat="1" ht="18" customHeight="1" spans="1:10">
      <c r="A31" s="68" t="s">
        <v>55</v>
      </c>
      <c r="B31" s="69"/>
      <c r="C31" s="70" t="s">
        <v>52</v>
      </c>
      <c r="D31" s="71"/>
      <c r="E31" s="40">
        <v>1</v>
      </c>
      <c r="F31" s="72">
        <v>5</v>
      </c>
      <c r="G31" s="57">
        <v>278</v>
      </c>
      <c r="H31" s="73">
        <f t="shared" si="3"/>
        <v>1390</v>
      </c>
      <c r="I31" s="139" t="s">
        <v>53</v>
      </c>
      <c r="J31" s="140"/>
    </row>
    <row r="32" s="5" customFormat="1" ht="18" customHeight="1" spans="1:10">
      <c r="A32" s="68" t="s">
        <v>55</v>
      </c>
      <c r="B32" s="69"/>
      <c r="C32" s="70" t="s">
        <v>52</v>
      </c>
      <c r="D32" s="71"/>
      <c r="E32" s="40">
        <v>2</v>
      </c>
      <c r="F32" s="72">
        <v>3</v>
      </c>
      <c r="G32" s="57">
        <v>278</v>
      </c>
      <c r="H32" s="73">
        <f t="shared" si="3"/>
        <v>1668</v>
      </c>
      <c r="I32" s="139" t="s">
        <v>54</v>
      </c>
      <c r="J32" s="140"/>
    </row>
    <row r="33" s="3" customFormat="1" ht="18" customHeight="1" spans="1:10">
      <c r="A33" s="59" t="s">
        <v>36</v>
      </c>
      <c r="B33" s="60"/>
      <c r="C33" s="74"/>
      <c r="D33" s="74"/>
      <c r="E33" s="45"/>
      <c r="F33" s="61"/>
      <c r="G33" s="62"/>
      <c r="H33" s="75">
        <f>SUM(H29:H32)</f>
        <v>8340</v>
      </c>
      <c r="I33" s="141"/>
      <c r="J33" s="142"/>
    </row>
    <row r="34" s="4" customFormat="1" ht="9.9" customHeight="1" spans="1:10">
      <c r="A34" s="64"/>
      <c r="B34" s="65"/>
      <c r="C34" s="65"/>
      <c r="D34" s="65"/>
      <c r="E34" s="65"/>
      <c r="F34" s="65"/>
      <c r="G34" s="65"/>
      <c r="H34" s="65"/>
      <c r="I34" s="65"/>
      <c r="J34" s="137"/>
    </row>
    <row r="35" s="3" customFormat="1" ht="18" customHeight="1" spans="1:10">
      <c r="A35" s="66" t="s">
        <v>56</v>
      </c>
      <c r="B35" s="67"/>
      <c r="C35" s="51" t="s">
        <v>57</v>
      </c>
      <c r="D35" s="51" t="s">
        <v>58</v>
      </c>
      <c r="E35" s="52" t="s">
        <v>59</v>
      </c>
      <c r="F35" s="51" t="s">
        <v>19</v>
      </c>
      <c r="G35" s="51" t="s">
        <v>40</v>
      </c>
      <c r="H35" s="53" t="s">
        <v>23</v>
      </c>
      <c r="I35" s="51" t="s">
        <v>24</v>
      </c>
      <c r="J35" s="138"/>
    </row>
    <row r="36" s="3" customFormat="1" ht="18" customHeight="1" spans="1:10">
      <c r="A36" s="76" t="s">
        <v>60</v>
      </c>
      <c r="B36" s="77"/>
      <c r="C36" s="78"/>
      <c r="D36" s="78"/>
      <c r="E36" s="40">
        <v>0</v>
      </c>
      <c r="F36" s="72"/>
      <c r="G36" s="79"/>
      <c r="H36" s="80"/>
      <c r="I36" s="79"/>
      <c r="J36" s="136"/>
    </row>
    <row r="37" s="3" customFormat="1" ht="18" customHeight="1" spans="1:10">
      <c r="A37" s="76" t="s">
        <v>61</v>
      </c>
      <c r="B37" s="77"/>
      <c r="C37" s="78"/>
      <c r="D37" s="78"/>
      <c r="E37" s="40">
        <v>0</v>
      </c>
      <c r="F37" s="72"/>
      <c r="G37" s="79"/>
      <c r="H37" s="80"/>
      <c r="I37" s="79"/>
      <c r="J37" s="136"/>
    </row>
    <row r="38" s="3" customFormat="1" ht="18" customHeight="1" spans="1:10">
      <c r="A38" s="76" t="s">
        <v>62</v>
      </c>
      <c r="B38" s="77"/>
      <c r="C38" s="78"/>
      <c r="D38" s="78"/>
      <c r="E38" s="40">
        <v>0</v>
      </c>
      <c r="F38" s="72"/>
      <c r="G38" s="79"/>
      <c r="H38" s="80"/>
      <c r="I38" s="79"/>
      <c r="J38" s="136"/>
    </row>
    <row r="39" s="3" customFormat="1" ht="18" customHeight="1" spans="1:10">
      <c r="A39" s="76" t="s">
        <v>63</v>
      </c>
      <c r="B39" s="77"/>
      <c r="C39" s="81"/>
      <c r="D39" s="78"/>
      <c r="E39" s="40">
        <v>0</v>
      </c>
      <c r="F39" s="72"/>
      <c r="G39" s="79"/>
      <c r="H39" s="80"/>
      <c r="I39" s="79"/>
      <c r="J39" s="136"/>
    </row>
    <row r="40" s="3" customFormat="1" ht="18" customHeight="1" spans="1:10">
      <c r="A40" s="76" t="s">
        <v>64</v>
      </c>
      <c r="B40" s="77"/>
      <c r="C40" s="54"/>
      <c r="D40" s="82"/>
      <c r="E40" s="40">
        <v>0</v>
      </c>
      <c r="F40" s="56"/>
      <c r="G40" s="79"/>
      <c r="H40" s="83"/>
      <c r="I40" s="143"/>
      <c r="J40" s="144"/>
    </row>
    <row r="41" s="3" customFormat="1" ht="18" customHeight="1" spans="1:10">
      <c r="A41" s="59" t="s">
        <v>36</v>
      </c>
      <c r="B41" s="60"/>
      <c r="C41" s="44"/>
      <c r="D41" s="45"/>
      <c r="E41" s="84">
        <v>2</v>
      </c>
      <c r="F41" s="61"/>
      <c r="G41" s="85">
        <f>SUM(G36:G40)</f>
        <v>0</v>
      </c>
      <c r="H41" s="75">
        <f>SUM(H36:H40)</f>
        <v>0</v>
      </c>
      <c r="I41" s="62"/>
      <c r="J41" s="128"/>
    </row>
    <row r="42" s="3" customFormat="1" ht="9.9" customHeight="1" spans="1:10">
      <c r="A42" s="86"/>
      <c r="B42" s="87"/>
      <c r="C42" s="87"/>
      <c r="D42" s="87"/>
      <c r="E42" s="87"/>
      <c r="F42" s="87"/>
      <c r="G42" s="87"/>
      <c r="H42" s="87"/>
      <c r="I42" s="87"/>
      <c r="J42" s="145"/>
    </row>
    <row r="43" s="3" customFormat="1" ht="18" customHeight="1" spans="1:10">
      <c r="A43" s="66" t="s">
        <v>65</v>
      </c>
      <c r="B43" s="67"/>
      <c r="C43" s="51" t="s">
        <v>66</v>
      </c>
      <c r="D43" s="51"/>
      <c r="E43" s="52" t="s">
        <v>39</v>
      </c>
      <c r="F43" s="51" t="s">
        <v>19</v>
      </c>
      <c r="G43" s="51" t="s">
        <v>40</v>
      </c>
      <c r="H43" s="53" t="s">
        <v>23</v>
      </c>
      <c r="I43" s="51" t="s">
        <v>24</v>
      </c>
      <c r="J43" s="138"/>
    </row>
    <row r="44" s="3" customFormat="1" ht="18" customHeight="1" spans="1:10">
      <c r="A44" s="88" t="s">
        <v>67</v>
      </c>
      <c r="B44" s="89"/>
      <c r="C44" s="78"/>
      <c r="D44" s="78"/>
      <c r="E44" s="90"/>
      <c r="F44" s="41"/>
      <c r="G44" s="79"/>
      <c r="H44" s="83">
        <v>0</v>
      </c>
      <c r="I44" s="57"/>
      <c r="J44" s="146"/>
    </row>
    <row r="45" s="3" customFormat="1" ht="18" customHeight="1" spans="1:10">
      <c r="A45" s="88" t="s">
        <v>68</v>
      </c>
      <c r="B45" s="89"/>
      <c r="C45" s="81"/>
      <c r="D45" s="78"/>
      <c r="E45" s="90"/>
      <c r="F45" s="41"/>
      <c r="G45" s="79"/>
      <c r="H45" s="83">
        <v>0</v>
      </c>
      <c r="I45" s="57"/>
      <c r="J45" s="146"/>
    </row>
    <row r="46" s="3" customFormat="1" ht="18" customHeight="1" spans="1:10">
      <c r="A46" s="88" t="s">
        <v>69</v>
      </c>
      <c r="B46" s="89"/>
      <c r="C46" s="81"/>
      <c r="D46" s="78"/>
      <c r="E46" s="90"/>
      <c r="F46" s="41"/>
      <c r="G46" s="79"/>
      <c r="H46" s="83">
        <v>0</v>
      </c>
      <c r="I46" s="57"/>
      <c r="J46" s="146"/>
    </row>
    <row r="47" s="3" customFormat="1" ht="18" customHeight="1" spans="1:10">
      <c r="A47" s="88" t="s">
        <v>70</v>
      </c>
      <c r="B47" s="89"/>
      <c r="C47" s="81"/>
      <c r="D47" s="78"/>
      <c r="E47" s="90"/>
      <c r="F47" s="41"/>
      <c r="G47" s="79"/>
      <c r="H47" s="83">
        <v>0</v>
      </c>
      <c r="I47" s="57"/>
      <c r="J47" s="146"/>
    </row>
    <row r="48" s="3" customFormat="1" ht="18" customHeight="1" spans="1:10">
      <c r="A48" s="88" t="s">
        <v>71</v>
      </c>
      <c r="B48" s="89"/>
      <c r="C48" s="81"/>
      <c r="D48" s="78"/>
      <c r="E48" s="90"/>
      <c r="F48" s="41"/>
      <c r="G48" s="79"/>
      <c r="H48" s="83">
        <v>0</v>
      </c>
      <c r="I48" s="57"/>
      <c r="J48" s="146"/>
    </row>
    <row r="49" s="3" customFormat="1" ht="18" customHeight="1" spans="1:10">
      <c r="A49" s="76" t="s">
        <v>72</v>
      </c>
      <c r="B49" s="77"/>
      <c r="C49" s="91"/>
      <c r="D49" s="92"/>
      <c r="E49" s="92"/>
      <c r="F49" s="93"/>
      <c r="G49" s="94"/>
      <c r="H49" s="83">
        <v>0</v>
      </c>
      <c r="I49" s="147"/>
      <c r="J49" s="148"/>
    </row>
    <row r="50" s="3" customFormat="1" ht="18" customHeight="1" spans="1:10">
      <c r="A50" s="36"/>
      <c r="B50" s="37"/>
      <c r="C50" s="91"/>
      <c r="D50" s="92"/>
      <c r="E50" s="92"/>
      <c r="F50" s="93"/>
      <c r="G50" s="94"/>
      <c r="H50" s="83">
        <v>0</v>
      </c>
      <c r="I50" s="147"/>
      <c r="J50" s="148"/>
    </row>
    <row r="51" s="3" customFormat="1" ht="18" customHeight="1" spans="1:10">
      <c r="A51" s="95" t="s">
        <v>36</v>
      </c>
      <c r="B51" s="96"/>
      <c r="C51" s="44"/>
      <c r="D51" s="45"/>
      <c r="E51" s="45"/>
      <c r="F51" s="61"/>
      <c r="G51" s="62"/>
      <c r="H51" s="75">
        <f>SUM(H44:H50)</f>
        <v>0</v>
      </c>
      <c r="I51" s="149"/>
      <c r="J51" s="150"/>
    </row>
    <row r="52" s="3" customFormat="1" ht="9.9" customHeight="1" spans="1:10">
      <c r="A52" s="64"/>
      <c r="B52" s="65"/>
      <c r="C52" s="65"/>
      <c r="D52" s="65"/>
      <c r="E52" s="65"/>
      <c r="F52" s="65"/>
      <c r="G52" s="65"/>
      <c r="H52" s="65"/>
      <c r="I52" s="65"/>
      <c r="J52" s="137"/>
    </row>
    <row r="53" s="3" customFormat="1" ht="18" customHeight="1" spans="1:10">
      <c r="A53" s="66" t="s">
        <v>73</v>
      </c>
      <c r="B53" s="67"/>
      <c r="C53" s="97"/>
      <c r="D53" s="97"/>
      <c r="E53" s="98"/>
      <c r="F53" s="51" t="s">
        <v>19</v>
      </c>
      <c r="G53" s="51" t="s">
        <v>40</v>
      </c>
      <c r="H53" s="53" t="s">
        <v>23</v>
      </c>
      <c r="I53" s="51" t="s">
        <v>24</v>
      </c>
      <c r="J53" s="138"/>
    </row>
    <row r="54" s="3" customFormat="1" ht="18" customHeight="1" spans="1:10">
      <c r="A54" s="99" t="s">
        <v>74</v>
      </c>
      <c r="B54" s="100"/>
      <c r="C54" s="101"/>
      <c r="D54" s="97"/>
      <c r="E54" s="98"/>
      <c r="F54" s="41"/>
      <c r="G54" s="79"/>
      <c r="H54" s="80"/>
      <c r="I54" s="57"/>
      <c r="J54" s="146"/>
    </row>
    <row r="55" s="3" customFormat="1" ht="18" customHeight="1" spans="1:10">
      <c r="A55" s="102" t="s">
        <v>75</v>
      </c>
      <c r="B55" s="103"/>
      <c r="C55" s="101"/>
      <c r="D55" s="97"/>
      <c r="E55" s="98"/>
      <c r="F55" s="78"/>
      <c r="G55" s="79"/>
      <c r="H55" s="80"/>
      <c r="I55" s="57"/>
      <c r="J55" s="146"/>
    </row>
    <row r="56" s="3" customFormat="1" ht="20.15" customHeight="1" spans="1:10">
      <c r="A56" s="95" t="s">
        <v>36</v>
      </c>
      <c r="B56" s="96"/>
      <c r="C56" s="44"/>
      <c r="D56" s="45"/>
      <c r="E56" s="45"/>
      <c r="F56" s="61"/>
      <c r="G56" s="62"/>
      <c r="H56" s="75">
        <f>SUM(H54:H55)</f>
        <v>0</v>
      </c>
      <c r="I56" s="151"/>
      <c r="J56" s="152"/>
    </row>
    <row r="57" s="3" customFormat="1" ht="9.9" customHeight="1" spans="1:10">
      <c r="A57" s="64"/>
      <c r="B57" s="65"/>
      <c r="C57" s="65"/>
      <c r="D57" s="65"/>
      <c r="E57" s="65"/>
      <c r="F57" s="65"/>
      <c r="G57" s="65"/>
      <c r="H57" s="65"/>
      <c r="I57" s="65"/>
      <c r="J57" s="137"/>
    </row>
    <row r="58" s="3" customFormat="1" ht="18" customHeight="1" spans="1:10">
      <c r="A58" s="66" t="s">
        <v>76</v>
      </c>
      <c r="B58" s="67"/>
      <c r="C58" s="97"/>
      <c r="D58" s="51" t="s">
        <v>20</v>
      </c>
      <c r="E58" s="52" t="s">
        <v>39</v>
      </c>
      <c r="F58" s="51" t="s">
        <v>19</v>
      </c>
      <c r="G58" s="51" t="s">
        <v>40</v>
      </c>
      <c r="H58" s="53" t="s">
        <v>23</v>
      </c>
      <c r="I58" s="51" t="s">
        <v>24</v>
      </c>
      <c r="J58" s="138"/>
    </row>
    <row r="59" s="3" customFormat="1" ht="18" customHeight="1" spans="1:10">
      <c r="A59" s="99" t="s">
        <v>77</v>
      </c>
      <c r="B59" s="100"/>
      <c r="C59" s="104"/>
      <c r="D59" s="41"/>
      <c r="E59" s="40"/>
      <c r="F59" s="41"/>
      <c r="G59" s="105"/>
      <c r="H59" s="83"/>
      <c r="I59" s="79"/>
      <c r="J59" s="136"/>
    </row>
    <row r="60" s="3" customFormat="1" ht="18" customHeight="1" spans="1:10">
      <c r="A60" s="106" t="s">
        <v>78</v>
      </c>
      <c r="B60" s="107"/>
      <c r="C60" s="104"/>
      <c r="D60" s="41">
        <v>1</v>
      </c>
      <c r="E60" s="40">
        <v>2</v>
      </c>
      <c r="F60" s="41"/>
      <c r="G60" s="105">
        <v>800</v>
      </c>
      <c r="H60" s="83">
        <f>G60*E60</f>
        <v>1600</v>
      </c>
      <c r="I60" s="79"/>
      <c r="J60" s="136"/>
    </row>
    <row r="61" s="3" customFormat="1" ht="18" customHeight="1" spans="1:10">
      <c r="A61" s="95" t="s">
        <v>36</v>
      </c>
      <c r="B61" s="96"/>
      <c r="C61" s="44"/>
      <c r="D61" s="45"/>
      <c r="E61" s="45"/>
      <c r="F61" s="61"/>
      <c r="G61" s="108"/>
      <c r="H61" s="75">
        <f>SUM(H60)</f>
        <v>1600</v>
      </c>
      <c r="I61" s="108"/>
      <c r="J61" s="153"/>
    </row>
    <row r="62" s="3" customFormat="1" ht="9.9" customHeight="1" spans="1:10">
      <c r="A62" s="109"/>
      <c r="B62" s="110"/>
      <c r="C62" s="110"/>
      <c r="D62" s="110"/>
      <c r="E62" s="110"/>
      <c r="F62" s="110"/>
      <c r="G62" s="110"/>
      <c r="H62" s="110"/>
      <c r="I62" s="110"/>
      <c r="J62" s="154"/>
    </row>
    <row r="63" s="3" customFormat="1" ht="18" customHeight="1" spans="1:10">
      <c r="A63" s="66" t="s">
        <v>79</v>
      </c>
      <c r="B63" s="67"/>
      <c r="C63" s="101"/>
      <c r="D63" s="97"/>
      <c r="E63" s="98"/>
      <c r="F63" s="111" t="s">
        <v>80</v>
      </c>
      <c r="G63" s="112" t="s">
        <v>36</v>
      </c>
      <c r="H63" s="113" t="s">
        <v>23</v>
      </c>
      <c r="I63" s="51" t="s">
        <v>24</v>
      </c>
      <c r="J63" s="138"/>
    </row>
    <row r="64" s="3" customFormat="1" ht="18" customHeight="1" spans="1:10">
      <c r="A64" s="106" t="s">
        <v>81</v>
      </c>
      <c r="B64" s="107"/>
      <c r="C64" s="101"/>
      <c r="D64" s="97"/>
      <c r="E64" s="98"/>
      <c r="F64" s="114">
        <v>0.08</v>
      </c>
      <c r="G64" s="115">
        <f>SUM(H26+H33+H41+H51)</f>
        <v>15111.78</v>
      </c>
      <c r="H64" s="116">
        <f>G64*F64</f>
        <v>1208.9424</v>
      </c>
      <c r="I64" s="143"/>
      <c r="J64" s="144"/>
    </row>
    <row r="65" s="3" customFormat="1" ht="18" customHeight="1" spans="1:10">
      <c r="A65" s="106" t="s">
        <v>82</v>
      </c>
      <c r="B65" s="107"/>
      <c r="C65" s="101"/>
      <c r="D65" s="97"/>
      <c r="E65" s="98"/>
      <c r="F65" s="114">
        <v>0.06</v>
      </c>
      <c r="G65" s="115">
        <f>G64+H61+H64+H56+I19</f>
        <v>19710.7224</v>
      </c>
      <c r="H65" s="116">
        <f>G65*F65</f>
        <v>1182.643344</v>
      </c>
      <c r="I65" s="143"/>
      <c r="J65" s="144"/>
    </row>
    <row r="66" s="3" customFormat="1" ht="18" customHeight="1" spans="1:10">
      <c r="A66" s="155" t="s">
        <v>36</v>
      </c>
      <c r="B66" s="156"/>
      <c r="C66" s="157"/>
      <c r="D66" s="158"/>
      <c r="E66" s="158"/>
      <c r="F66" s="159"/>
      <c r="G66" s="160"/>
      <c r="H66" s="161">
        <f>SUM(H64:H65)</f>
        <v>2391.585744</v>
      </c>
      <c r="I66" s="175"/>
      <c r="J66" s="176"/>
    </row>
    <row r="67" s="3" customFormat="1" ht="9.9" customHeight="1" spans="1:10">
      <c r="A67" s="162"/>
      <c r="B67" s="163"/>
      <c r="C67" s="164"/>
      <c r="D67" s="165"/>
      <c r="E67" s="165"/>
      <c r="F67" s="166"/>
      <c r="G67" s="167"/>
      <c r="H67" s="168"/>
      <c r="I67" s="167"/>
      <c r="J67" s="177"/>
    </row>
    <row r="68" s="3" customFormat="1" ht="20.15" customHeight="1" spans="2:8">
      <c r="B68" s="169"/>
      <c r="G68" s="170" t="s">
        <v>83</v>
      </c>
      <c r="H68" s="171">
        <f>I19+H26+H33+H41+H51+H56+H61+H66</f>
        <v>20893.365744</v>
      </c>
    </row>
    <row r="69" s="2" customFormat="1" ht="18" spans="6:8">
      <c r="F69" s="172"/>
      <c r="H69" s="173"/>
    </row>
    <row r="73" spans="2:2">
      <c r="B73" s="174"/>
    </row>
  </sheetData>
  <mergeCells count="101">
    <mergeCell ref="B3:E3"/>
    <mergeCell ref="H3:J3"/>
    <mergeCell ref="B4:C4"/>
    <mergeCell ref="B5:C5"/>
    <mergeCell ref="A6:J6"/>
    <mergeCell ref="A7:B7"/>
    <mergeCell ref="A19:B19"/>
    <mergeCell ref="A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J27"/>
    <mergeCell ref="A28:B28"/>
    <mergeCell ref="C28:D28"/>
    <mergeCell ref="I28:J28"/>
    <mergeCell ref="A29:B29"/>
    <mergeCell ref="C29:D29"/>
    <mergeCell ref="I29:J29"/>
    <mergeCell ref="A30:B30"/>
    <mergeCell ref="C30:D30"/>
    <mergeCell ref="I30:J30"/>
    <mergeCell ref="A31:B31"/>
    <mergeCell ref="C31:D31"/>
    <mergeCell ref="I31:J31"/>
    <mergeCell ref="A32:B32"/>
    <mergeCell ref="C32:D32"/>
    <mergeCell ref="I32:J32"/>
    <mergeCell ref="A33:B33"/>
    <mergeCell ref="C33:D33"/>
    <mergeCell ref="I33:J33"/>
    <mergeCell ref="A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B49"/>
    <mergeCell ref="I49:J49"/>
    <mergeCell ref="A50:B50"/>
    <mergeCell ref="I50:J50"/>
    <mergeCell ref="A51:B51"/>
    <mergeCell ref="I51:J51"/>
    <mergeCell ref="A52:J52"/>
    <mergeCell ref="A53:B53"/>
    <mergeCell ref="I53:J53"/>
    <mergeCell ref="A54:B54"/>
    <mergeCell ref="I54:J54"/>
    <mergeCell ref="A55:B55"/>
    <mergeCell ref="I55:J55"/>
    <mergeCell ref="A56:B56"/>
    <mergeCell ref="I56:J56"/>
    <mergeCell ref="A57:J57"/>
    <mergeCell ref="A58:B58"/>
    <mergeCell ref="I58:J58"/>
    <mergeCell ref="A59:B59"/>
    <mergeCell ref="I59:J59"/>
    <mergeCell ref="A60:B60"/>
    <mergeCell ref="I60:J60"/>
    <mergeCell ref="A61:B61"/>
    <mergeCell ref="I61:J61"/>
    <mergeCell ref="A62:J62"/>
    <mergeCell ref="A63:B63"/>
    <mergeCell ref="I63:J63"/>
    <mergeCell ref="A64:B64"/>
    <mergeCell ref="I64:J64"/>
    <mergeCell ref="A65:B65"/>
    <mergeCell ref="I65:J65"/>
    <mergeCell ref="A66:B66"/>
    <mergeCell ref="I66:J66"/>
    <mergeCell ref="C1:I2"/>
  </mergeCells>
  <pageMargins left="0.707638888888889" right="0.707638888888889" top="0.747916666666667" bottom="0.747916666666667" header="0.313888888888889" footer="0.313888888888889"/>
  <pageSetup paperSize="9" scale="5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2017-05-09T06:32:00Z</dcterms:created>
  <cp:lastPrinted>2017-06-16T02:53:00Z</cp:lastPrinted>
  <dcterms:modified xsi:type="dcterms:W3CDTF">2018-12-09T18:28:24Z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14</vt:lpwstr>
  </property>
</Properties>
</file>