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710" firstSheet="1" activeTab="1"/>
  </bookViews>
  <sheets>
    <sheet name="奖励旅游报价单-澳洲" sheetId="3" state="hidden" r:id="rId1"/>
    <sheet name="奖励旅游报价单-港澳" sheetId="6" r:id="rId2"/>
  </sheets>
  <definedNames>
    <definedName name="_xlnm.Print_Area" localSheetId="1">'奖励旅游报价单-港澳'!$B$1:$H$31</definedName>
  </definedNames>
  <calcPr calcId="144525" concurrentCalc="0"/>
</workbook>
</file>

<file path=xl/sharedStrings.xml><?xml version="1.0" encoding="utf-8"?>
<sst xmlns="http://schemas.openxmlformats.org/spreadsheetml/2006/main" count="105">
  <si>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</si>
  <si>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</si>
  <si>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</si>
  <si>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</si>
  <si>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</si>
  <si>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</si>
  <si>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</si>
  <si>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</si>
  <si>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</si>
  <si>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</si>
  <si>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</si>
  <si>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</si>
  <si>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北京-西安-墨尔本/悉尼-西安-北京往返国际段经济舱</t>
  </si>
  <si>
    <t>位</t>
  </si>
  <si>
    <t>墨尔本-悉尼内陆段经济舱</t>
  </si>
  <si>
    <t>签证</t>
  </si>
  <si>
    <t>签证（团队签证）</t>
  </si>
  <si>
    <t>用车
（21座）</t>
  </si>
  <si>
    <t>墨尔本市区10小时用车</t>
  </si>
  <si>
    <t>项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</si>
  <si>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</si>
  <si>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</si>
  <si>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</si>
  <si>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</si>
  <si>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</si>
  <si>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</si>
  <si>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</si>
  <si>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酒店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</si>
  <si>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</si>
  <si>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</si>
  <si>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</si>
  <si>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</si>
  <si>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</si>
  <si>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保险</t>
  </si>
  <si>
    <t>旅游意外保险，意外伤害保额50万</t>
  </si>
  <si>
    <t>请标注保险类型：</t>
  </si>
  <si>
    <t>WIFI</t>
  </si>
  <si>
    <t>随身wifi</t>
  </si>
  <si>
    <t>台</t>
  </si>
  <si>
    <t>可选，按实发生</t>
  </si>
  <si>
    <t>餐饮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</si>
  <si>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</si>
  <si>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</si>
  <si>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</si>
  <si>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</si>
  <si>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</si>
  <si>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</si>
  <si>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门票</t>
  </si>
  <si>
    <t>丘吉尔农场含午餐BBQ</t>
  </si>
  <si>
    <t>菲利普岛直升机观光</t>
  </si>
  <si>
    <t>菲利普岛小企鹅归巢</t>
  </si>
  <si>
    <t>疏芬山金矿</t>
  </si>
  <si>
    <t>导游</t>
  </si>
  <si>
    <t>全程司兼导用含小费</t>
  </si>
  <si>
    <t>领队</t>
  </si>
  <si>
    <t>全程领队费用，含机票酒店签证餐饮津贴等</t>
  </si>
  <si>
    <t>服务费</t>
  </si>
  <si>
    <t>服务费点数</t>
  </si>
  <si>
    <t>Grand Total(Incl.VAT)</t>
  </si>
  <si>
    <t>Tax Rate</t>
  </si>
  <si>
    <t>Exclude VAT</t>
  </si>
  <si>
    <t>康辉集团北京国际会议展览有限公司</t>
  </si>
  <si>
    <t>赵敏莉</t>
  </si>
  <si>
    <t>zhaominli@cct.cn</t>
  </si>
  <si>
    <t>13408502408</t>
  </si>
  <si>
    <t>人民币兑换港币 1：2.484（最终以结算日当天挂牌价为准）</t>
  </si>
  <si>
    <t>北京往返香港机票费用（经济舱含税，各地均价）直飞航班</t>
  </si>
  <si>
    <t>南方航空 CZ310  05月22日  北京-香港 08:25-12:10
南方航空 CZ309  05月26日  香港-北京 13:20-16:50</t>
  </si>
  <si>
    <t>证件</t>
  </si>
  <si>
    <t>翟鹏因家里有突发状况，临时取消行程，产生机票损失</t>
  </si>
  <si>
    <t>用车</t>
  </si>
  <si>
    <t xml:space="preserve"> 第一天  28座中巴   </t>
  </si>
  <si>
    <t>天</t>
  </si>
  <si>
    <t>机场接机及全天使用10小时-超时每一小时200元</t>
  </si>
  <si>
    <t xml:space="preserve"> 第二天  28座中巴   </t>
  </si>
  <si>
    <t>24座香港市区酒店到南丫岛登船码头往返二个单程</t>
  </si>
  <si>
    <t xml:space="preserve"> 第三天  28座中巴   </t>
  </si>
  <si>
    <t>24座香港市区内用车10小时</t>
  </si>
  <si>
    <t>第五天   28座中巴送机</t>
  </si>
  <si>
    <t>次</t>
  </si>
  <si>
    <t>24坐香港市区酒店到香港机场单程</t>
  </si>
  <si>
    <t>香港酒店 四星  5晚</t>
  </si>
  <si>
    <t>间</t>
  </si>
  <si>
    <t>4间房*4晚</t>
  </si>
  <si>
    <t>境外旅游意外险</t>
  </si>
  <si>
    <t>全程随身wifi</t>
  </si>
  <si>
    <t>早餐</t>
  </si>
  <si>
    <t>餐</t>
  </si>
  <si>
    <t>7位*4日早餐</t>
  </si>
  <si>
    <t>午餐</t>
  </si>
  <si>
    <t>7位*3日午餐</t>
  </si>
  <si>
    <t>晚餐</t>
  </si>
  <si>
    <t>7位*3日晚餐</t>
  </si>
  <si>
    <t>太平山杜莎夫人蜡像馆+观景台</t>
  </si>
  <si>
    <t>夜游维港</t>
  </si>
  <si>
    <t>香港夜游维多利亚邮轮</t>
  </si>
  <si>
    <t>昂坪</t>
  </si>
  <si>
    <t>大屿山缆车</t>
  </si>
  <si>
    <t>南丫岛船票</t>
  </si>
  <si>
    <t>司機.導遊服务费</t>
  </si>
  <si>
    <t>司導.餐宿費</t>
  </si>
  <si>
    <t>全陪</t>
  </si>
  <si>
    <t>国内出发专业全陪费用，含机票酒店餐饮津贴等</t>
  </si>
  <si>
    <t>地接社服务费</t>
  </si>
  <si>
    <t>康辉服务费点数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</si>
</sst>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_);[Red]\(\¥#,##0.00\)"/>
    <numFmt numFmtId="177" formatCode="0_ "/>
    <numFmt numFmtId="41" formatCode="_ * #,##0_ ;_ * \-#,##0_ ;_ * &quot;-&quot;_ ;_ @_ "/>
    <numFmt numFmtId="178" formatCode="\¥#,##0.00;\¥\-#,##0.00"/>
  </numFmts>
  <fonts count="37">
    <font>
      <sz val="12"/>
      <name val="宋体"/>
      <charset val="134"/>
    </font>
    <font>
      <sz val="11"/>
      <color theme="1"/>
      <name val="Arial"/>
      <charset val="134"/>
    </font>
    <font>
      <sz val="12"/>
      <name val="微软雅黑"/>
      <charset val="134"/>
    </font>
    <font>
      <b/>
      <sz val="9"/>
      <color rgb="FFFFFFFF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11"/>
      <color rgb="FF0000FF"/>
      <name val="宋体"/>
      <charset val="134"/>
      <scheme val="minor"/>
    </font>
    <font>
      <u/>
      <sz val="11"/>
      <color theme="10"/>
      <name val="Arial"/>
      <charset val="134"/>
    </font>
    <font>
      <b/>
      <sz val="9"/>
      <color theme="0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.75"/>
      <name val="微软雅黑"/>
      <charset val="134"/>
    </font>
    <font>
      <sz val="11"/>
      <name val="微软雅黑"/>
      <charset val="134"/>
    </font>
    <font>
      <b/>
      <sz val="11"/>
      <color theme="1"/>
      <name val="Arial"/>
      <charset val="134"/>
    </font>
    <font>
      <sz val="11"/>
      <color theme="1"/>
      <name val="宋体"/>
      <charset val="134"/>
    </font>
    <font>
      <sz val="10.5"/>
      <name val="微软雅黑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18" borderId="3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8" borderId="29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13" borderId="31" applyNumberFormat="0" applyAlignment="0" applyProtection="0">
      <alignment vertical="center"/>
    </xf>
    <xf numFmtId="0" fontId="26" fillId="13" borderId="30" applyNumberFormat="0" applyAlignment="0" applyProtection="0">
      <alignment vertical="center"/>
    </xf>
    <xf numFmtId="0" fontId="35" fillId="35" borderId="34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0">
    <xf numFmtId="0" fontId="0" fillId="0" borderId="0" xfId="0">
      <alignment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2" fillId="0" borderId="0" xfId="49" applyFont="1" applyAlignment="1">
      <alignment horizontal="left" vertical="center"/>
    </xf>
    <xf numFmtId="177" fontId="2" fillId="0" borderId="0" xfId="49" applyNumberFormat="1" applyFont="1" applyAlignment="1">
      <alignment horizontal="left" vertical="center"/>
    </xf>
    <xf numFmtId="0" fontId="3" fillId="2" borderId="1" xfId="49" applyFont="1" applyFill="1" applyBorder="1" applyAlignment="1">
      <alignment horizontal="left" vertical="center"/>
    </xf>
    <xf numFmtId="49" fontId="4" fillId="3" borderId="2" xfId="49" applyNumberFormat="1" applyFont="1" applyFill="1" applyBorder="1" applyAlignment="1">
      <alignment horizontal="left" vertical="center"/>
    </xf>
    <xf numFmtId="49" fontId="5" fillId="3" borderId="3" xfId="49" applyNumberFormat="1" applyFont="1" applyFill="1" applyBorder="1" applyAlignment="1">
      <alignment horizontal="left" vertical="center"/>
    </xf>
    <xf numFmtId="49" fontId="5" fillId="3" borderId="4" xfId="49" applyNumberFormat="1" applyFont="1" applyFill="1" applyBorder="1" applyAlignment="1">
      <alignment horizontal="left" vertical="center"/>
    </xf>
    <xf numFmtId="49" fontId="6" fillId="3" borderId="2" xfId="10" applyNumberFormat="1" applyFont="1" applyFill="1" applyBorder="1" applyAlignment="1">
      <alignment horizontal="left" vertical="center"/>
    </xf>
    <xf numFmtId="49" fontId="7" fillId="3" borderId="3" xfId="10" applyNumberFormat="1" applyFont="1" applyFill="1" applyBorder="1" applyAlignment="1">
      <alignment horizontal="left" vertical="center"/>
    </xf>
    <xf numFmtId="49" fontId="7" fillId="3" borderId="4" xfId="10" applyNumberFormat="1" applyFont="1" applyFill="1" applyBorder="1" applyAlignment="1">
      <alignment horizontal="left" vertical="center"/>
    </xf>
    <xf numFmtId="49" fontId="5" fillId="3" borderId="2" xfId="49" applyNumberFormat="1" applyFont="1" applyFill="1" applyBorder="1" applyAlignment="1">
      <alignment horizontal="left" vertical="center"/>
    </xf>
    <xf numFmtId="0" fontId="2" fillId="0" borderId="3" xfId="49" applyFont="1" applyBorder="1" applyAlignment="1">
      <alignment horizontal="left" vertical="center"/>
    </xf>
    <xf numFmtId="0" fontId="8" fillId="4" borderId="1" xfId="49" applyFont="1" applyFill="1" applyBorder="1" applyAlignment="1">
      <alignment horizontal="left" vertical="center"/>
    </xf>
    <xf numFmtId="177" fontId="8" fillId="4" borderId="1" xfId="49" applyNumberFormat="1" applyFont="1" applyFill="1" applyBorder="1" applyAlignment="1">
      <alignment horizontal="left" vertical="center"/>
    </xf>
    <xf numFmtId="0" fontId="9" fillId="5" borderId="1" xfId="50" applyFont="1" applyFill="1" applyBorder="1" applyAlignment="1">
      <alignment horizontal="left" vertical="center"/>
    </xf>
    <xf numFmtId="0" fontId="10" fillId="0" borderId="1" xfId="50" applyFont="1" applyBorder="1" applyAlignment="1">
      <alignment horizontal="left" vertical="center"/>
    </xf>
    <xf numFmtId="176" fontId="10" fillId="0" borderId="1" xfId="50" applyNumberFormat="1" applyFont="1" applyBorder="1" applyAlignment="1">
      <alignment horizontal="left" vertical="center"/>
    </xf>
    <xf numFmtId="0" fontId="10" fillId="0" borderId="1" xfId="50" applyFont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/>
    </xf>
    <xf numFmtId="0" fontId="9" fillId="5" borderId="5" xfId="50" applyFont="1" applyFill="1" applyBorder="1" applyAlignment="1">
      <alignment horizontal="left" vertical="center"/>
    </xf>
    <xf numFmtId="176" fontId="11" fillId="0" borderId="1" xfId="50" applyNumberFormat="1" applyFont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center" wrapText="1"/>
    </xf>
    <xf numFmtId="0" fontId="9" fillId="5" borderId="6" xfId="5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center"/>
    </xf>
    <xf numFmtId="0" fontId="9" fillId="5" borderId="7" xfId="50" applyFont="1" applyFill="1" applyBorder="1" applyAlignment="1">
      <alignment horizontal="left" vertical="center"/>
    </xf>
    <xf numFmtId="0" fontId="10" fillId="0" borderId="5" xfId="49" applyFont="1" applyFill="1" applyBorder="1" applyAlignment="1">
      <alignment horizontal="left" vertical="center"/>
    </xf>
    <xf numFmtId="176" fontId="11" fillId="0" borderId="1" xfId="50" applyNumberFormat="1" applyFont="1" applyFill="1" applyBorder="1" applyAlignment="1">
      <alignment horizontal="left" vertical="center"/>
    </xf>
    <xf numFmtId="0" fontId="10" fillId="0" borderId="5" xfId="49" applyFont="1" applyFill="1" applyBorder="1" applyAlignment="1">
      <alignment horizontal="left" vertical="center" wrapText="1"/>
    </xf>
    <xf numFmtId="0" fontId="10" fillId="6" borderId="1" xfId="49" applyFont="1" applyFill="1" applyBorder="1" applyAlignment="1">
      <alignment horizontal="left" vertical="center"/>
    </xf>
    <xf numFmtId="0" fontId="9" fillId="5" borderId="6" xfId="5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left" vertical="center"/>
    </xf>
    <xf numFmtId="176" fontId="10" fillId="0" borderId="1" xfId="50" applyNumberFormat="1" applyFont="1" applyFill="1" applyBorder="1" applyAlignment="1">
      <alignment horizontal="left" vertical="center"/>
    </xf>
    <xf numFmtId="9" fontId="10" fillId="0" borderId="1" xfId="49" applyNumberFormat="1" applyFont="1" applyFill="1" applyBorder="1" applyAlignment="1">
      <alignment horizontal="left" vertical="center"/>
    </xf>
    <xf numFmtId="178" fontId="10" fillId="0" borderId="1" xfId="50" applyNumberFormat="1" applyFont="1" applyBorder="1" applyAlignment="1">
      <alignment horizontal="left" vertical="center"/>
    </xf>
    <xf numFmtId="9" fontId="13" fillId="0" borderId="1" xfId="49" applyNumberFormat="1" applyFont="1" applyFill="1" applyBorder="1" applyAlignment="1">
      <alignment horizontal="left" vertical="center"/>
    </xf>
    <xf numFmtId="0" fontId="14" fillId="0" borderId="8" xfId="49" applyFont="1" applyFill="1" applyBorder="1" applyAlignment="1">
      <alignment horizontal="left" vertical="center"/>
    </xf>
    <xf numFmtId="0" fontId="14" fillId="0" borderId="9" xfId="49" applyFont="1" applyFill="1" applyBorder="1" applyAlignment="1">
      <alignment horizontal="left" vertical="center"/>
    </xf>
    <xf numFmtId="0" fontId="14" fillId="0" borderId="10" xfId="49" applyFont="1" applyFill="1" applyBorder="1" applyAlignment="1">
      <alignment horizontal="left" vertical="center"/>
    </xf>
    <xf numFmtId="178" fontId="14" fillId="0" borderId="11" xfId="49" applyNumberFormat="1" applyFont="1" applyFill="1" applyBorder="1" applyAlignment="1">
      <alignment horizontal="left" vertical="center"/>
    </xf>
    <xf numFmtId="178" fontId="14" fillId="0" borderId="12" xfId="49" applyNumberFormat="1" applyFont="1" applyFill="1" applyBorder="1" applyAlignment="1">
      <alignment horizontal="left" vertical="center"/>
    </xf>
    <xf numFmtId="178" fontId="14" fillId="0" borderId="13" xfId="49" applyNumberFormat="1" applyFont="1" applyFill="1" applyBorder="1" applyAlignment="1">
      <alignment horizontal="left" vertical="center"/>
    </xf>
    <xf numFmtId="0" fontId="14" fillId="0" borderId="14" xfId="49" applyFont="1" applyFill="1" applyBorder="1" applyAlignment="1">
      <alignment horizontal="left" vertical="center"/>
    </xf>
    <xf numFmtId="0" fontId="14" fillId="0" borderId="4" xfId="49" applyFont="1" applyFill="1" applyBorder="1" applyAlignment="1">
      <alignment horizontal="left" vertical="center"/>
    </xf>
    <xf numFmtId="9" fontId="14" fillId="0" borderId="1" xfId="49" applyNumberFormat="1" applyFont="1" applyFill="1" applyBorder="1" applyAlignment="1">
      <alignment horizontal="left" vertical="center"/>
    </xf>
    <xf numFmtId="0" fontId="14" fillId="0" borderId="2" xfId="49" applyFont="1" applyFill="1" applyBorder="1" applyAlignment="1">
      <alignment horizontal="left" vertical="center"/>
    </xf>
    <xf numFmtId="0" fontId="14" fillId="0" borderId="3" xfId="49" applyFont="1" applyFill="1" applyBorder="1" applyAlignment="1">
      <alignment horizontal="left" vertical="center"/>
    </xf>
    <xf numFmtId="0" fontId="14" fillId="0" borderId="15" xfId="49" applyFont="1" applyFill="1" applyBorder="1" applyAlignment="1">
      <alignment horizontal="left" vertical="center"/>
    </xf>
    <xf numFmtId="0" fontId="14" fillId="0" borderId="16" xfId="49" applyFont="1" applyFill="1" applyBorder="1" applyAlignment="1">
      <alignment horizontal="left" vertical="center"/>
    </xf>
    <xf numFmtId="0" fontId="14" fillId="0" borderId="17" xfId="49" applyFont="1" applyFill="1" applyBorder="1" applyAlignment="1">
      <alignment horizontal="left" vertical="center"/>
    </xf>
    <xf numFmtId="0" fontId="14" fillId="0" borderId="18" xfId="49" applyFont="1" applyFill="1" applyBorder="1" applyAlignment="1">
      <alignment horizontal="left" vertical="center"/>
    </xf>
    <xf numFmtId="178" fontId="14" fillId="0" borderId="19" xfId="49" applyNumberFormat="1" applyFont="1" applyFill="1" applyBorder="1" applyAlignment="1">
      <alignment horizontal="left" vertical="center"/>
    </xf>
    <xf numFmtId="178" fontId="14" fillId="0" borderId="20" xfId="49" applyNumberFormat="1" applyFont="1" applyFill="1" applyBorder="1" applyAlignment="1">
      <alignment horizontal="left" vertical="center"/>
    </xf>
    <xf numFmtId="178" fontId="14" fillId="0" borderId="21" xfId="49" applyNumberFormat="1" applyFont="1" applyFill="1" applyBorder="1" applyAlignment="1">
      <alignment horizontal="left" vertical="center"/>
    </xf>
    <xf numFmtId="0" fontId="15" fillId="0" borderId="0" xfId="49" applyFont="1" applyAlignment="1">
      <alignment horizontal="left" vertical="center"/>
    </xf>
    <xf numFmtId="0" fontId="16" fillId="0" borderId="0" xfId="49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49" fontId="7" fillId="3" borderId="1" xfId="10" applyNumberFormat="1" applyFont="1" applyFill="1" applyBorder="1" applyAlignment="1">
      <alignment horizontal="center" vertical="center"/>
    </xf>
    <xf numFmtId="49" fontId="7" fillId="3" borderId="25" xfId="1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49" fontId="5" fillId="3" borderId="27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center" vertical="center"/>
    </xf>
    <xf numFmtId="0" fontId="9" fillId="5" borderId="5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left" vertical="center"/>
    </xf>
    <xf numFmtId="177" fontId="10" fillId="0" borderId="1" xfId="50" applyNumberFormat="1" applyFont="1" applyFill="1" applyBorder="1" applyAlignment="1">
      <alignment horizontal="left" vertical="center"/>
    </xf>
    <xf numFmtId="0" fontId="9" fillId="5" borderId="6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9" fillId="5" borderId="5" xfId="50" applyFont="1" applyFill="1" applyBorder="1" applyAlignment="1">
      <alignment horizontal="center" vertical="center" wrapText="1"/>
    </xf>
    <xf numFmtId="0" fontId="9" fillId="5" borderId="7" xfId="50" applyFont="1" applyFill="1" applyBorder="1" applyAlignment="1">
      <alignment horizontal="center" vertical="center" wrapText="1"/>
    </xf>
    <xf numFmtId="0" fontId="9" fillId="5" borderId="7" xfId="50" applyFont="1" applyFill="1" applyBorder="1" applyAlignment="1">
      <alignment horizontal="center" vertical="center"/>
    </xf>
    <xf numFmtId="0" fontId="9" fillId="5" borderId="1" xfId="5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left" vertical="center"/>
    </xf>
    <xf numFmtId="9" fontId="13" fillId="0" borderId="1" xfId="0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/>
    </xf>
    <xf numFmtId="178" fontId="14" fillId="0" borderId="11" xfId="0" applyNumberFormat="1" applyFont="1" applyFill="1" applyBorder="1" applyAlignment="1">
      <alignment horizontal="center" vertical="center"/>
    </xf>
    <xf numFmtId="178" fontId="14" fillId="0" borderId="12" xfId="0" applyNumberFormat="1" applyFont="1" applyFill="1" applyBorder="1" applyAlignment="1">
      <alignment horizontal="center" vertical="center"/>
    </xf>
    <xf numFmtId="178" fontId="14" fillId="0" borderId="13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vertical="center"/>
    </xf>
    <xf numFmtId="178" fontId="14" fillId="0" borderId="19" xfId="0" applyNumberFormat="1" applyFont="1" applyFill="1" applyBorder="1" applyAlignment="1">
      <alignment horizontal="center" vertical="center"/>
    </xf>
    <xf numFmtId="178" fontId="14" fillId="0" borderId="20" xfId="0" applyNumberFormat="1" applyFont="1" applyFill="1" applyBorder="1" applyAlignment="1">
      <alignment horizontal="center" vertical="center"/>
    </xf>
    <xf numFmtId="178" fontId="14" fillId="0" borderId="21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ominl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7"/>
  <sheetViews>
    <sheetView showGridLines="0" topLeftCell="A13" workbookViewId="0">
      <selection activeCell="L25" sqref="L25"/>
    </sheetView>
  </sheetViews>
  <sheetFormatPr defaultColWidth="9" defaultRowHeight="17.25"/>
  <cols>
    <col min="1" max="1" width="2.625" style="58" customWidth="1"/>
    <col min="2" max="2" width="8.375" style="58" customWidth="1"/>
    <col min="3" max="3" width="46.125" style="58" customWidth="1"/>
    <col min="4" max="4" width="8.75" style="58" customWidth="1"/>
    <col min="5" max="5" width="7" style="58" customWidth="1"/>
    <col min="6" max="6" width="12.25" style="58" customWidth="1"/>
    <col min="7" max="7" width="13.125" style="59" customWidth="1"/>
    <col min="8" max="8" width="34" style="58" customWidth="1"/>
    <col min="9" max="16384" width="9" style="58"/>
  </cols>
  <sheetData>
    <row r="1" s="57" customFormat="1" ht="14.25" spans="2:9">
      <c r="B1" s="60" t="s">
        <v>0</v>
      </c>
      <c r="C1" s="61"/>
      <c r="D1" s="62"/>
      <c r="E1" s="62"/>
      <c r="F1" s="62"/>
      <c r="G1" s="63"/>
      <c r="H1" s="64"/>
      <c r="I1" s="108"/>
    </row>
    <row r="2" s="57" customFormat="1" ht="14.25" spans="2:7">
      <c r="B2" s="65" t="s">
        <v>1</v>
      </c>
      <c r="C2" s="66"/>
      <c r="D2" s="67"/>
      <c r="E2" s="67"/>
      <c r="F2" s="67"/>
      <c r="G2" s="68"/>
    </row>
    <row r="3" s="57" customFormat="1" ht="14.25" spans="2:7">
      <c r="B3" s="65" t="s">
        <v>2</v>
      </c>
      <c r="C3" s="66"/>
      <c r="D3" s="69"/>
      <c r="E3" s="69"/>
      <c r="F3" s="69"/>
      <c r="G3" s="70"/>
    </row>
    <row r="4" s="57" customFormat="1" ht="15" spans="2:7">
      <c r="B4" s="71" t="s">
        <v>3</v>
      </c>
      <c r="C4" s="72"/>
      <c r="D4" s="73"/>
      <c r="E4" s="73"/>
      <c r="F4" s="73"/>
      <c r="G4" s="74"/>
    </row>
    <row r="6" spans="2:8">
      <c r="B6" s="75" t="s">
        <v>4</v>
      </c>
      <c r="C6" s="75" t="s">
        <v>5</v>
      </c>
      <c r="D6" s="75" t="s">
        <v>6</v>
      </c>
      <c r="E6" s="75" t="s">
        <v>7</v>
      </c>
      <c r="F6" s="75" t="s">
        <v>8</v>
      </c>
      <c r="G6" s="76" t="s">
        <v>9</v>
      </c>
      <c r="H6" s="75" t="s">
        <v>10</v>
      </c>
    </row>
    <row r="7" spans="2:8">
      <c r="B7" s="77" t="s">
        <v>11</v>
      </c>
      <c r="C7" s="78" t="s">
        <v>12</v>
      </c>
      <c r="D7" s="78">
        <v>14</v>
      </c>
      <c r="E7" s="78" t="s">
        <v>13</v>
      </c>
      <c r="F7" s="78"/>
      <c r="G7" s="79">
        <f>D7*F7</f>
        <v>0</v>
      </c>
      <c r="H7" s="78"/>
    </row>
    <row r="8" spans="2:8">
      <c r="B8" s="80"/>
      <c r="C8" s="78" t="s">
        <v>14</v>
      </c>
      <c r="D8" s="78">
        <v>14</v>
      </c>
      <c r="E8" s="78" t="s">
        <v>13</v>
      </c>
      <c r="F8" s="78"/>
      <c r="G8" s="79">
        <f t="shared" ref="G8:G18" si="0">D8*F8</f>
        <v>0</v>
      </c>
      <c r="H8" s="78"/>
    </row>
    <row r="9" spans="2:8">
      <c r="B9" s="77" t="s">
        <v>15</v>
      </c>
      <c r="C9" s="81" t="s">
        <v>16</v>
      </c>
      <c r="D9" s="81">
        <v>14</v>
      </c>
      <c r="E9" s="81" t="s">
        <v>13</v>
      </c>
      <c r="F9" s="81"/>
      <c r="G9" s="79">
        <f t="shared" si="0"/>
        <v>0</v>
      </c>
      <c r="H9" s="81"/>
    </row>
    <row r="10" ht="16.5" customHeight="1" spans="2:11">
      <c r="B10" s="82" t="s">
        <v>17</v>
      </c>
      <c r="C10" s="81" t="s">
        <v>18</v>
      </c>
      <c r="D10" s="81">
        <v>1</v>
      </c>
      <c r="E10" s="81" t="s">
        <v>19</v>
      </c>
      <c r="F10" s="81"/>
      <c r="G10" s="79">
        <f t="shared" si="0"/>
        <v>0</v>
      </c>
      <c r="H10" s="81"/>
      <c r="K10" s="109"/>
    </row>
    <row r="11" spans="2:11">
      <c r="B11" s="31"/>
      <c r="C11" s="81" t="s">
        <v>20</v>
      </c>
      <c r="D11" s="81">
        <v>1</v>
      </c>
      <c r="E11" s="81" t="s">
        <v>19</v>
      </c>
      <c r="F11" s="81"/>
      <c r="G11" s="79">
        <f t="shared" si="0"/>
        <v>0</v>
      </c>
      <c r="H11" s="81"/>
      <c r="K11" s="109"/>
    </row>
    <row r="12" spans="2:11">
      <c r="B12" s="31"/>
      <c r="C12" s="81" t="s">
        <v>21</v>
      </c>
      <c r="D12" s="81">
        <v>1</v>
      </c>
      <c r="E12" s="81" t="s">
        <v>19</v>
      </c>
      <c r="F12" s="81"/>
      <c r="G12" s="79">
        <f t="shared" si="0"/>
        <v>0</v>
      </c>
      <c r="H12" s="81"/>
      <c r="K12" s="109"/>
    </row>
    <row r="13" spans="2:11">
      <c r="B13" s="31"/>
      <c r="C13" s="81" t="s">
        <v>22</v>
      </c>
      <c r="D13" s="81">
        <v>1</v>
      </c>
      <c r="E13" s="81" t="s">
        <v>19</v>
      </c>
      <c r="F13" s="81"/>
      <c r="G13" s="79">
        <f t="shared" si="0"/>
        <v>0</v>
      </c>
      <c r="H13" s="81"/>
      <c r="K13" s="109"/>
    </row>
    <row r="14" spans="2:11">
      <c r="B14" s="31"/>
      <c r="C14" s="81" t="s">
        <v>23</v>
      </c>
      <c r="D14" s="81">
        <v>1</v>
      </c>
      <c r="E14" s="81" t="s">
        <v>19</v>
      </c>
      <c r="F14" s="81"/>
      <c r="G14" s="79">
        <f t="shared" si="0"/>
        <v>0</v>
      </c>
      <c r="H14" s="81"/>
      <c r="K14" s="109"/>
    </row>
    <row r="15" spans="2:11">
      <c r="B15" s="31"/>
      <c r="C15" s="81" t="s">
        <v>24</v>
      </c>
      <c r="D15" s="81">
        <v>1</v>
      </c>
      <c r="E15" s="81" t="s">
        <v>19</v>
      </c>
      <c r="F15" s="81"/>
      <c r="G15" s="79">
        <f t="shared" si="0"/>
        <v>0</v>
      </c>
      <c r="H15" s="81"/>
      <c r="K15" s="109"/>
    </row>
    <row r="16" spans="2:11">
      <c r="B16" s="31"/>
      <c r="C16" s="81" t="s">
        <v>25</v>
      </c>
      <c r="D16" s="81">
        <v>1</v>
      </c>
      <c r="E16" s="81" t="s">
        <v>19</v>
      </c>
      <c r="F16" s="81"/>
      <c r="G16" s="79">
        <f t="shared" si="0"/>
        <v>0</v>
      </c>
      <c r="H16" s="81"/>
      <c r="K16" s="109"/>
    </row>
    <row r="17" spans="2:11">
      <c r="B17" s="83"/>
      <c r="C17" s="81" t="s">
        <v>26</v>
      </c>
      <c r="D17" s="81">
        <v>1</v>
      </c>
      <c r="E17" s="81" t="s">
        <v>19</v>
      </c>
      <c r="F17" s="81"/>
      <c r="G17" s="79">
        <f t="shared" si="0"/>
        <v>0</v>
      </c>
      <c r="H17" s="81"/>
      <c r="K17" s="109"/>
    </row>
    <row r="18" spans="2:8">
      <c r="B18" s="77" t="s">
        <v>27</v>
      </c>
      <c r="C18" s="81" t="s">
        <v>28</v>
      </c>
      <c r="D18" s="81">
        <v>21</v>
      </c>
      <c r="E18" s="81" t="s">
        <v>29</v>
      </c>
      <c r="F18" s="81"/>
      <c r="G18" s="79">
        <f t="shared" si="0"/>
        <v>0</v>
      </c>
      <c r="H18" s="81" t="s">
        <v>30</v>
      </c>
    </row>
    <row r="19" spans="2:8">
      <c r="B19" s="84"/>
      <c r="C19" s="81" t="s">
        <v>31</v>
      </c>
      <c r="D19" s="81">
        <v>14</v>
      </c>
      <c r="E19" s="81" t="s">
        <v>29</v>
      </c>
      <c r="F19" s="81"/>
      <c r="G19" s="79">
        <f t="shared" ref="G19:G32" si="1">D19*F19</f>
        <v>0</v>
      </c>
      <c r="H19" s="81" t="s">
        <v>32</v>
      </c>
    </row>
    <row r="20" spans="2:8">
      <c r="B20" s="85" t="s">
        <v>33</v>
      </c>
      <c r="C20" s="81" t="s">
        <v>34</v>
      </c>
      <c r="D20" s="81">
        <v>14</v>
      </c>
      <c r="E20" s="81" t="s">
        <v>13</v>
      </c>
      <c r="F20" s="81"/>
      <c r="G20" s="79">
        <f t="shared" si="1"/>
        <v>0</v>
      </c>
      <c r="H20" s="81" t="s">
        <v>35</v>
      </c>
    </row>
    <row r="21" spans="2:8">
      <c r="B21" s="77" t="s">
        <v>36</v>
      </c>
      <c r="C21" s="86" t="s">
        <v>37</v>
      </c>
      <c r="D21" s="81">
        <v>14</v>
      </c>
      <c r="E21" s="81" t="s">
        <v>38</v>
      </c>
      <c r="F21" s="81"/>
      <c r="G21" s="79">
        <f t="shared" si="1"/>
        <v>0</v>
      </c>
      <c r="H21" s="81" t="s">
        <v>39</v>
      </c>
    </row>
    <row r="22" spans="2:12">
      <c r="B22" s="85" t="s">
        <v>40</v>
      </c>
      <c r="C22" s="81" t="s">
        <v>41</v>
      </c>
      <c r="D22" s="81">
        <v>70</v>
      </c>
      <c r="E22" s="81" t="s">
        <v>13</v>
      </c>
      <c r="F22" s="81"/>
      <c r="G22" s="79">
        <f t="shared" si="1"/>
        <v>0</v>
      </c>
      <c r="H22" s="81" t="s">
        <v>42</v>
      </c>
      <c r="K22" s="58">
        <v>260000</v>
      </c>
      <c r="L22" s="58">
        <f>K22/13</f>
        <v>20000</v>
      </c>
    </row>
    <row r="23" spans="2:12">
      <c r="B23" s="85"/>
      <c r="C23" s="81" t="s">
        <v>43</v>
      </c>
      <c r="D23" s="81">
        <v>14</v>
      </c>
      <c r="E23" s="81" t="s">
        <v>13</v>
      </c>
      <c r="F23" s="81"/>
      <c r="G23" s="79">
        <f t="shared" si="1"/>
        <v>0</v>
      </c>
      <c r="H23" s="81"/>
      <c r="K23" s="58">
        <v>156000</v>
      </c>
      <c r="L23" s="58">
        <f t="shared" ref="L23:L24" si="2">K23/13</f>
        <v>12000</v>
      </c>
    </row>
    <row r="24" spans="2:12">
      <c r="B24" s="85"/>
      <c r="C24" s="81" t="s">
        <v>44</v>
      </c>
      <c r="D24" s="81">
        <v>14</v>
      </c>
      <c r="E24" s="81" t="s">
        <v>13</v>
      </c>
      <c r="F24" s="81"/>
      <c r="G24" s="79">
        <f t="shared" si="1"/>
        <v>0</v>
      </c>
      <c r="H24" s="81"/>
      <c r="K24" s="58">
        <v>130000</v>
      </c>
      <c r="L24" s="58">
        <f t="shared" si="2"/>
        <v>10000</v>
      </c>
    </row>
    <row r="25" spans="2:11">
      <c r="B25" s="85"/>
      <c r="C25" s="81" t="s">
        <v>45</v>
      </c>
      <c r="D25" s="81">
        <v>14</v>
      </c>
      <c r="E25" s="81" t="s">
        <v>13</v>
      </c>
      <c r="F25" s="81"/>
      <c r="G25" s="79">
        <f t="shared" si="1"/>
        <v>0</v>
      </c>
      <c r="H25" s="81"/>
      <c r="K25" s="58">
        <f>SUM(K22:K24)</f>
        <v>546000</v>
      </c>
    </row>
    <row r="26" spans="2:8">
      <c r="B26" s="85"/>
      <c r="C26" s="81" t="s">
        <v>46</v>
      </c>
      <c r="D26" s="81">
        <v>14</v>
      </c>
      <c r="E26" s="81" t="s">
        <v>13</v>
      </c>
      <c r="F26" s="81"/>
      <c r="G26" s="79">
        <f t="shared" si="1"/>
        <v>0</v>
      </c>
      <c r="H26" s="81"/>
    </row>
    <row r="27" spans="2:8">
      <c r="B27" s="31" t="s">
        <v>47</v>
      </c>
      <c r="C27" s="81" t="s">
        <v>48</v>
      </c>
      <c r="D27" s="81">
        <v>14</v>
      </c>
      <c r="E27" s="81" t="s">
        <v>13</v>
      </c>
      <c r="F27" s="81"/>
      <c r="G27" s="79">
        <f t="shared" si="1"/>
        <v>0</v>
      </c>
      <c r="H27" s="81"/>
    </row>
    <row r="28" spans="2:8">
      <c r="B28" s="31"/>
      <c r="C28" s="81" t="s">
        <v>49</v>
      </c>
      <c r="D28" s="81">
        <v>14</v>
      </c>
      <c r="E28" s="81" t="s">
        <v>13</v>
      </c>
      <c r="F28" s="81"/>
      <c r="G28" s="79">
        <f t="shared" si="1"/>
        <v>0</v>
      </c>
      <c r="H28" s="81"/>
    </row>
    <row r="29" spans="2:8">
      <c r="B29" s="31"/>
      <c r="C29" s="81" t="s">
        <v>50</v>
      </c>
      <c r="D29" s="81">
        <v>14</v>
      </c>
      <c r="E29" s="81" t="s">
        <v>13</v>
      </c>
      <c r="F29" s="81"/>
      <c r="G29" s="79">
        <f t="shared" si="1"/>
        <v>0</v>
      </c>
      <c r="H29" s="81"/>
    </row>
    <row r="30" spans="2:8">
      <c r="B30" s="31"/>
      <c r="C30" s="81" t="s">
        <v>51</v>
      </c>
      <c r="D30" s="81">
        <v>14</v>
      </c>
      <c r="E30" s="81" t="s">
        <v>13</v>
      </c>
      <c r="F30" s="81"/>
      <c r="G30" s="79">
        <f t="shared" si="1"/>
        <v>0</v>
      </c>
      <c r="H30" s="81"/>
    </row>
    <row r="31" spans="2:8">
      <c r="B31" s="77" t="s">
        <v>52</v>
      </c>
      <c r="C31" s="87" t="s">
        <v>53</v>
      </c>
      <c r="D31" s="81">
        <v>1</v>
      </c>
      <c r="E31" s="81" t="s">
        <v>13</v>
      </c>
      <c r="F31" s="81"/>
      <c r="G31" s="79">
        <f t="shared" si="1"/>
        <v>0</v>
      </c>
      <c r="H31" s="81"/>
    </row>
    <row r="32" spans="2:8">
      <c r="B32" s="85" t="s">
        <v>54</v>
      </c>
      <c r="C32" s="87" t="s">
        <v>55</v>
      </c>
      <c r="D32" s="81">
        <v>1</v>
      </c>
      <c r="E32" s="81" t="s">
        <v>13</v>
      </c>
      <c r="F32" s="81"/>
      <c r="G32" s="79">
        <f t="shared" si="1"/>
        <v>0</v>
      </c>
      <c r="H32" s="81"/>
    </row>
    <row r="33" spans="2:8">
      <c r="B33" s="85" t="s">
        <v>56</v>
      </c>
      <c r="C33" s="88" t="s">
        <v>57</v>
      </c>
      <c r="D33" s="81">
        <v>1</v>
      </c>
      <c r="E33" s="88" t="s">
        <v>19</v>
      </c>
      <c r="F33" s="88"/>
      <c r="G33" s="79">
        <f>SUM(G7:G32)*D33*F33</f>
        <v>0</v>
      </c>
      <c r="H33" s="89"/>
    </row>
    <row r="35" spans="2:7">
      <c r="B35" s="90" t="s">
        <v>58</v>
      </c>
      <c r="C35" s="91"/>
      <c r="D35" s="92"/>
      <c r="E35" s="93">
        <f>E36+E37</f>
        <v>0</v>
      </c>
      <c r="F35" s="94"/>
      <c r="G35" s="95"/>
    </row>
    <row r="36" spans="2:7">
      <c r="B36" s="96" t="s">
        <v>59</v>
      </c>
      <c r="C36" s="97"/>
      <c r="D36" s="98">
        <v>0.06</v>
      </c>
      <c r="E36" s="99">
        <f>E37*D36</f>
        <v>0</v>
      </c>
      <c r="F36" s="100"/>
      <c r="G36" s="101"/>
    </row>
    <row r="37" spans="2:7">
      <c r="B37" s="102" t="s">
        <v>60</v>
      </c>
      <c r="C37" s="103"/>
      <c r="D37" s="104"/>
      <c r="E37" s="105">
        <f>SUM(G7:G33)</f>
        <v>0</v>
      </c>
      <c r="F37" s="106"/>
      <c r="G37" s="107"/>
    </row>
  </sheetData>
  <mergeCells count="19">
    <mergeCell ref="B1:C1"/>
    <mergeCell ref="D1:G1"/>
    <mergeCell ref="B2:C2"/>
    <mergeCell ref="D2:G2"/>
    <mergeCell ref="B3:C3"/>
    <mergeCell ref="D3:G3"/>
    <mergeCell ref="B4:C4"/>
    <mergeCell ref="D4:G4"/>
    <mergeCell ref="B35:C35"/>
    <mergeCell ref="E35:G35"/>
    <mergeCell ref="B36:C36"/>
    <mergeCell ref="E36:G36"/>
    <mergeCell ref="B37:C37"/>
    <mergeCell ref="E37:G37"/>
    <mergeCell ref="B7:B8"/>
    <mergeCell ref="B10:B17"/>
    <mergeCell ref="B18:B19"/>
    <mergeCell ref="B22:B26"/>
    <mergeCell ref="B27:B3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1"/>
  <sheetViews>
    <sheetView showGridLines="0" tabSelected="1" workbookViewId="0">
      <pane xSplit="3" ySplit="6" topLeftCell="D7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7.25"/>
  <cols>
    <col min="1" max="1" width="2.625" style="3" customWidth="1"/>
    <col min="2" max="2" width="8.375" style="3" customWidth="1"/>
    <col min="3" max="3" width="47.75" style="3" customWidth="1"/>
    <col min="4" max="5" width="4.5" style="3" customWidth="1"/>
    <col min="6" max="6" width="9.75" style="3" customWidth="1"/>
    <col min="7" max="7" width="10.875" style="4" customWidth="1"/>
    <col min="8" max="8" width="43.375" style="3" customWidth="1"/>
    <col min="9" max="16384" width="9" style="3"/>
  </cols>
  <sheetData>
    <row r="1" s="1" customFormat="1" ht="14.25" spans="2:9">
      <c r="B1" s="5" t="s">
        <v>0</v>
      </c>
      <c r="C1" s="5"/>
      <c r="D1" s="6" t="s">
        <v>61</v>
      </c>
      <c r="E1" s="7"/>
      <c r="F1" s="7"/>
      <c r="G1" s="7"/>
      <c r="H1" s="8"/>
      <c r="I1" s="55"/>
    </row>
    <row r="2" s="1" customFormat="1" ht="14.25" spans="2:8">
      <c r="B2" s="5" t="s">
        <v>1</v>
      </c>
      <c r="C2" s="5"/>
      <c r="D2" s="6" t="s">
        <v>62</v>
      </c>
      <c r="E2" s="7"/>
      <c r="F2" s="7"/>
      <c r="G2" s="7"/>
      <c r="H2" s="8"/>
    </row>
    <row r="3" s="1" customFormat="1" ht="14.25" spans="2:8">
      <c r="B3" s="5" t="s">
        <v>2</v>
      </c>
      <c r="C3" s="5"/>
      <c r="D3" s="9" t="s">
        <v>63</v>
      </c>
      <c r="E3" s="10"/>
      <c r="F3" s="10"/>
      <c r="G3" s="10"/>
      <c r="H3" s="11"/>
    </row>
    <row r="4" s="1" customFormat="1" ht="14.25" spans="2:8">
      <c r="B4" s="5" t="s">
        <v>3</v>
      </c>
      <c r="C4" s="5"/>
      <c r="D4" s="12" t="s">
        <v>64</v>
      </c>
      <c r="E4" s="7"/>
      <c r="F4" s="7"/>
      <c r="G4" s="7"/>
      <c r="H4" s="8"/>
    </row>
    <row r="5" spans="2:8">
      <c r="B5" s="13" t="s">
        <v>65</v>
      </c>
      <c r="C5" s="13"/>
      <c r="D5" s="13"/>
      <c r="E5" s="13"/>
      <c r="F5" s="13"/>
      <c r="G5" s="13"/>
      <c r="H5" s="13"/>
    </row>
    <row r="6" spans="2:8"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5" t="s">
        <v>9</v>
      </c>
      <c r="H6" s="14" t="s">
        <v>10</v>
      </c>
    </row>
    <row r="7" ht="33" spans="2:8">
      <c r="B7" s="16" t="s">
        <v>11</v>
      </c>
      <c r="C7" s="17" t="s">
        <v>66</v>
      </c>
      <c r="D7" s="17">
        <v>7</v>
      </c>
      <c r="E7" s="17" t="s">
        <v>13</v>
      </c>
      <c r="F7" s="18">
        <v>1800</v>
      </c>
      <c r="G7" s="18">
        <f>D7*F7</f>
        <v>12600</v>
      </c>
      <c r="H7" s="19" t="s">
        <v>67</v>
      </c>
    </row>
    <row r="8" spans="2:8">
      <c r="B8" s="16" t="s">
        <v>68</v>
      </c>
      <c r="C8" s="20" t="s">
        <v>66</v>
      </c>
      <c r="D8" s="20">
        <v>1</v>
      </c>
      <c r="E8" s="20" t="s">
        <v>13</v>
      </c>
      <c r="F8" s="18">
        <v>1000</v>
      </c>
      <c r="G8" s="18">
        <f t="shared" ref="G8:G25" si="0">D8*F8</f>
        <v>1000</v>
      </c>
      <c r="H8" s="20" t="s">
        <v>69</v>
      </c>
    </row>
    <row r="9" ht="24" customHeight="1" spans="2:11">
      <c r="B9" s="21" t="s">
        <v>70</v>
      </c>
      <c r="C9" s="20" t="s">
        <v>71</v>
      </c>
      <c r="D9" s="20">
        <v>1</v>
      </c>
      <c r="E9" s="20" t="s">
        <v>72</v>
      </c>
      <c r="F9" s="22">
        <v>2300</v>
      </c>
      <c r="G9" s="18">
        <f t="shared" si="0"/>
        <v>2300</v>
      </c>
      <c r="H9" s="23" t="s">
        <v>73</v>
      </c>
      <c r="K9" s="56"/>
    </row>
    <row r="10" ht="24" customHeight="1" spans="2:11">
      <c r="B10" s="24"/>
      <c r="C10" s="20" t="s">
        <v>74</v>
      </c>
      <c r="D10" s="20">
        <v>1</v>
      </c>
      <c r="E10" s="20" t="s">
        <v>72</v>
      </c>
      <c r="F10" s="22">
        <v>1100</v>
      </c>
      <c r="G10" s="18">
        <f t="shared" si="0"/>
        <v>1100</v>
      </c>
      <c r="H10" s="25" t="s">
        <v>75</v>
      </c>
      <c r="K10" s="56"/>
    </row>
    <row r="11" ht="24" customHeight="1" spans="2:11">
      <c r="B11" s="24"/>
      <c r="C11" s="20" t="s">
        <v>76</v>
      </c>
      <c r="D11" s="20">
        <v>1</v>
      </c>
      <c r="E11" s="20" t="s">
        <v>72</v>
      </c>
      <c r="F11" s="22">
        <v>2300</v>
      </c>
      <c r="G11" s="18">
        <f t="shared" si="0"/>
        <v>2300</v>
      </c>
      <c r="H11" s="25" t="s">
        <v>77</v>
      </c>
      <c r="K11" s="56"/>
    </row>
    <row r="12" ht="24" customHeight="1" spans="2:11">
      <c r="B12" s="26"/>
      <c r="C12" s="27" t="s">
        <v>78</v>
      </c>
      <c r="D12" s="20">
        <v>1</v>
      </c>
      <c r="E12" s="20" t="s">
        <v>79</v>
      </c>
      <c r="F12" s="22">
        <v>1000</v>
      </c>
      <c r="G12" s="18">
        <f t="shared" si="0"/>
        <v>1000</v>
      </c>
      <c r="H12" s="25" t="s">
        <v>80</v>
      </c>
      <c r="K12" s="56"/>
    </row>
    <row r="13" s="2" customFormat="1" ht="29.25" customHeight="1" spans="2:8">
      <c r="B13" s="21" t="s">
        <v>27</v>
      </c>
      <c r="C13" s="27" t="s">
        <v>81</v>
      </c>
      <c r="D13" s="20">
        <v>16</v>
      </c>
      <c r="E13" s="20" t="s">
        <v>82</v>
      </c>
      <c r="F13" s="28">
        <v>550</v>
      </c>
      <c r="G13" s="18">
        <f t="shared" si="0"/>
        <v>8800</v>
      </c>
      <c r="H13" s="29" t="s">
        <v>83</v>
      </c>
    </row>
    <row r="14" spans="2:8">
      <c r="B14" s="16" t="s">
        <v>33</v>
      </c>
      <c r="C14" s="20" t="s">
        <v>84</v>
      </c>
      <c r="D14" s="20">
        <v>7</v>
      </c>
      <c r="E14" s="20" t="s">
        <v>13</v>
      </c>
      <c r="F14" s="18">
        <v>52</v>
      </c>
      <c r="G14" s="18">
        <f t="shared" si="0"/>
        <v>364</v>
      </c>
      <c r="H14" s="20"/>
    </row>
    <row r="15" spans="2:8">
      <c r="B15" s="16" t="s">
        <v>36</v>
      </c>
      <c r="C15" s="30" t="s">
        <v>85</v>
      </c>
      <c r="D15" s="20">
        <v>10</v>
      </c>
      <c r="E15" s="20" t="s">
        <v>38</v>
      </c>
      <c r="F15" s="18">
        <v>0</v>
      </c>
      <c r="G15" s="18">
        <f t="shared" si="0"/>
        <v>0</v>
      </c>
      <c r="H15" s="20" t="s">
        <v>39</v>
      </c>
    </row>
    <row r="16" spans="2:8">
      <c r="B16" s="21" t="s">
        <v>40</v>
      </c>
      <c r="C16" s="30" t="s">
        <v>86</v>
      </c>
      <c r="D16" s="20">
        <v>28</v>
      </c>
      <c r="E16" s="20" t="s">
        <v>87</v>
      </c>
      <c r="F16" s="18">
        <v>110</v>
      </c>
      <c r="G16" s="18">
        <f t="shared" si="0"/>
        <v>3080</v>
      </c>
      <c r="H16" s="20" t="s">
        <v>88</v>
      </c>
    </row>
    <row r="17" spans="2:8">
      <c r="B17" s="24"/>
      <c r="C17" s="20" t="s">
        <v>89</v>
      </c>
      <c r="D17" s="20">
        <v>21</v>
      </c>
      <c r="E17" s="20" t="s">
        <v>87</v>
      </c>
      <c r="F17" s="18">
        <v>120</v>
      </c>
      <c r="G17" s="18">
        <f t="shared" si="0"/>
        <v>2520</v>
      </c>
      <c r="H17" s="20" t="s">
        <v>90</v>
      </c>
    </row>
    <row r="18" spans="2:8">
      <c r="B18" s="26"/>
      <c r="C18" s="20" t="s">
        <v>91</v>
      </c>
      <c r="D18" s="20">
        <v>21</v>
      </c>
      <c r="E18" s="20" t="s">
        <v>87</v>
      </c>
      <c r="F18" s="18">
        <v>150</v>
      </c>
      <c r="G18" s="18">
        <f t="shared" si="0"/>
        <v>3150</v>
      </c>
      <c r="H18" s="20" t="s">
        <v>92</v>
      </c>
    </row>
    <row r="19" spans="2:8">
      <c r="B19" s="31" t="s">
        <v>47</v>
      </c>
      <c r="C19" s="20" t="s">
        <v>93</v>
      </c>
      <c r="D19" s="20"/>
      <c r="E19" s="20" t="s">
        <v>13</v>
      </c>
      <c r="F19" s="18"/>
      <c r="G19" s="18">
        <f t="shared" si="0"/>
        <v>0</v>
      </c>
      <c r="H19" s="20" t="s">
        <v>39</v>
      </c>
    </row>
    <row r="20" spans="2:8">
      <c r="B20" s="31"/>
      <c r="C20" s="30" t="s">
        <v>94</v>
      </c>
      <c r="D20" s="20">
        <v>7</v>
      </c>
      <c r="E20" s="20" t="s">
        <v>13</v>
      </c>
      <c r="F20" s="18">
        <v>38</v>
      </c>
      <c r="G20" s="18">
        <f t="shared" si="0"/>
        <v>266</v>
      </c>
      <c r="H20" s="20" t="s">
        <v>95</v>
      </c>
    </row>
    <row r="21" spans="2:8">
      <c r="B21" s="31"/>
      <c r="C21" s="30" t="s">
        <v>96</v>
      </c>
      <c r="D21" s="20">
        <v>7</v>
      </c>
      <c r="E21" s="20" t="s">
        <v>13</v>
      </c>
      <c r="F21" s="18">
        <v>140</v>
      </c>
      <c r="G21" s="18">
        <f t="shared" si="0"/>
        <v>980</v>
      </c>
      <c r="H21" s="20" t="s">
        <v>97</v>
      </c>
    </row>
    <row r="22" spans="2:8">
      <c r="B22" s="31"/>
      <c r="C22" s="30" t="s">
        <v>98</v>
      </c>
      <c r="D22" s="20">
        <v>7</v>
      </c>
      <c r="E22" s="20" t="s">
        <v>13</v>
      </c>
      <c r="F22" s="18">
        <v>50</v>
      </c>
      <c r="G22" s="18">
        <f t="shared" si="0"/>
        <v>350</v>
      </c>
      <c r="H22" s="20"/>
    </row>
    <row r="23" s="2" customFormat="1" spans="2:8">
      <c r="B23" s="21" t="s">
        <v>52</v>
      </c>
      <c r="C23" s="32" t="s">
        <v>99</v>
      </c>
      <c r="D23" s="20">
        <v>3</v>
      </c>
      <c r="E23" s="20" t="s">
        <v>72</v>
      </c>
      <c r="F23" s="33">
        <v>1100</v>
      </c>
      <c r="G23" s="18">
        <f t="shared" si="0"/>
        <v>3300</v>
      </c>
      <c r="H23" s="20"/>
    </row>
    <row r="24" s="2" customFormat="1" spans="2:8">
      <c r="B24" s="26"/>
      <c r="C24" s="32" t="s">
        <v>100</v>
      </c>
      <c r="D24" s="20">
        <v>5</v>
      </c>
      <c r="E24" s="20" t="s">
        <v>72</v>
      </c>
      <c r="F24" s="33">
        <v>0</v>
      </c>
      <c r="G24" s="18">
        <f t="shared" si="0"/>
        <v>0</v>
      </c>
      <c r="H24" s="20"/>
    </row>
    <row r="25" spans="2:8">
      <c r="B25" s="16" t="s">
        <v>101</v>
      </c>
      <c r="C25" s="32" t="s">
        <v>102</v>
      </c>
      <c r="D25" s="20">
        <v>1</v>
      </c>
      <c r="E25" s="20" t="s">
        <v>13</v>
      </c>
      <c r="F25" s="18">
        <v>7500</v>
      </c>
      <c r="G25" s="18">
        <f t="shared" si="0"/>
        <v>7500</v>
      </c>
      <c r="H25" s="20"/>
    </row>
    <row r="26" spans="2:8">
      <c r="B26" s="21" t="s">
        <v>56</v>
      </c>
      <c r="C26" s="32" t="s">
        <v>103</v>
      </c>
      <c r="D26" s="20">
        <v>0</v>
      </c>
      <c r="E26" s="20" t="s">
        <v>13</v>
      </c>
      <c r="F26" s="18">
        <v>0</v>
      </c>
      <c r="G26" s="18">
        <f t="shared" ref="G26" si="1">D26*F26</f>
        <v>0</v>
      </c>
      <c r="H26" s="20"/>
    </row>
    <row r="27" spans="2:8">
      <c r="B27" s="26"/>
      <c r="C27" s="34" t="s">
        <v>104</v>
      </c>
      <c r="D27" s="20">
        <v>1</v>
      </c>
      <c r="E27" s="34" t="s">
        <v>19</v>
      </c>
      <c r="F27" s="34">
        <v>0.1</v>
      </c>
      <c r="G27" s="35">
        <f>SUM(G7:G26)*D27*F27</f>
        <v>5061</v>
      </c>
      <c r="H27" s="36"/>
    </row>
    <row r="29" spans="2:7">
      <c r="B29" s="37" t="s">
        <v>58</v>
      </c>
      <c r="C29" s="38"/>
      <c r="D29" s="39"/>
      <c r="E29" s="40">
        <f>SUM(E30:G31)</f>
        <v>59011.26</v>
      </c>
      <c r="F29" s="41"/>
      <c r="G29" s="42"/>
    </row>
    <row r="30" spans="2:7">
      <c r="B30" s="43" t="s">
        <v>59</v>
      </c>
      <c r="C30" s="44"/>
      <c r="D30" s="45">
        <v>0.06</v>
      </c>
      <c r="E30" s="46">
        <f>E31*6%</f>
        <v>3340.26</v>
      </c>
      <c r="F30" s="47"/>
      <c r="G30" s="48"/>
    </row>
    <row r="31" spans="2:7">
      <c r="B31" s="49" t="s">
        <v>60</v>
      </c>
      <c r="C31" s="50"/>
      <c r="D31" s="51"/>
      <c r="E31" s="52">
        <f>SUM(G7:G27)</f>
        <v>55671</v>
      </c>
      <c r="F31" s="53"/>
      <c r="G31" s="54"/>
    </row>
  </sheetData>
  <mergeCells count="20">
    <mergeCell ref="B1:C1"/>
    <mergeCell ref="D1:H1"/>
    <mergeCell ref="B2:C2"/>
    <mergeCell ref="D2:H2"/>
    <mergeCell ref="B3:C3"/>
    <mergeCell ref="D3:H3"/>
    <mergeCell ref="B4:C4"/>
    <mergeCell ref="D4:H4"/>
    <mergeCell ref="B5:H5"/>
    <mergeCell ref="B29:C29"/>
    <mergeCell ref="E29:G29"/>
    <mergeCell ref="B30:C30"/>
    <mergeCell ref="E30:G30"/>
    <mergeCell ref="B31:C31"/>
    <mergeCell ref="E31:G31"/>
    <mergeCell ref="B9:B12"/>
    <mergeCell ref="B16:B18"/>
    <mergeCell ref="B19:B22"/>
    <mergeCell ref="B23:B24"/>
    <mergeCell ref="B26:B27"/>
  </mergeCells>
  <hyperlinks>
    <hyperlink ref="D3" r:id="rId1" display="zhaominli@cct.cn" tooltip="mailto:zhaominli@cct.cn"/>
  </hyperlinks>
  <pageMargins left="0.75" right="0.75" top="0.979166666666667" bottom="0.979166666666667" header="0.509027777777778" footer="0.509027777777778"/>
  <pageSetup paperSize="9" scale="72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奖励旅游报价单-澳洲</vt:lpstr>
      <vt:lpstr>奖励旅游报价单-港澳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hilary</cp:lastModifiedBy>
  <dcterms:created xsi:type="dcterms:W3CDTF">2018-01-08T06:04:00Z</dcterms:created>
  <dcterms:modified xsi:type="dcterms:W3CDTF">2018-05-28T08:52:07Z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