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员工差旅明细!$A$1:$K$68</definedName>
  </definedNames>
  <calcPr calcId="144525" concurrentCalc="0"/>
</workbook>
</file>

<file path=xl/sharedStrings.xml><?xml version="1.0" encoding="utf-8"?>
<sst xmlns="http://schemas.openxmlformats.org/spreadsheetml/2006/main" count="201" uniqueCount="138">
  <si>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</si>
  <si>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</si>
  <si>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</si>
  <si>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</si>
  <si>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</si>
  <si>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</si>
  <si>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</si>
  <si>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</si>
  <si>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</si>
  <si>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</si>
  <si>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</si>
  <si>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</si>
  <si>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</si>
  <si>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</si>
  <si>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</si>
  <si>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</si>
  <si>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</si>
  <si>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</si>
  <si>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</si>
  <si>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</si>
  <si>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</si>
  <si>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</si>
  <si>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</si>
  <si>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</si>
  <si>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</si>
  <si>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</si>
  <si>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</si>
  <si>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</si>
  <si>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</si>
  <si>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11.21 洲际-君悦酒店</t>
  </si>
  <si>
    <t>11.21 君悦-洲际</t>
  </si>
  <si>
    <t>11.20 采买物料</t>
  </si>
  <si>
    <t>11.18 住宿酒店-VIP餐厅</t>
  </si>
  <si>
    <t>11.20 洲际-VIP餐厅</t>
  </si>
  <si>
    <t>11.20 VIP餐厅-洲际</t>
  </si>
  <si>
    <t>11.18 VIP餐厅-住宿酒店</t>
  </si>
  <si>
    <t>过路费</t>
  </si>
  <si>
    <t>11.19住宿酒店-洲际酒店</t>
  </si>
  <si>
    <t>11.20洲际酒店-住宿酒店</t>
  </si>
  <si>
    <t>11.20住宿酒店-洲际酒店</t>
  </si>
  <si>
    <t>11.21住宿酒店-洲际酒店</t>
  </si>
  <si>
    <t>11.22住宿酒店-洲际酒店</t>
  </si>
  <si>
    <t>11.22采买物料</t>
  </si>
  <si>
    <t>11,22采买物料</t>
  </si>
  <si>
    <t>11.23采买物料</t>
  </si>
  <si>
    <t>11.23君悦酒店-洲际酒店</t>
  </si>
  <si>
    <t>11.23洲际酒店-机场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</si>
  <si>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</si>
  <si>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</si>
  <si>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</si>
  <si>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</si>
  <si>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</si>
  <si>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</si>
  <si>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</si>
  <si>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</si>
  <si>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</si>
  <si>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</si>
  <si>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</si>
  <si>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</si>
  <si>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</si>
  <si>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</si>
  <si>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</si>
  <si>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</si>
  <si>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</si>
  <si>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</si>
  <si>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</si>
  <si>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</si>
  <si>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</si>
  <si>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</si>
  <si>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</si>
  <si>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</si>
  <si>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</si>
  <si>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</si>
  <si>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团号：HMOA-191115-SXY620</t>
  </si>
  <si>
    <t>会议日期：2019.11.20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</si>
  <si>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</si>
  <si>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</si>
  <si>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</si>
  <si>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</si>
  <si>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</si>
  <si>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</si>
  <si>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</si>
  <si>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</si>
  <si>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</si>
  <si>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</si>
  <si>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</si>
  <si>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</si>
  <si>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</si>
  <si>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</si>
  <si>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</si>
  <si>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</si>
  <si>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</si>
  <si>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</si>
  <si>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</si>
  <si>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</si>
  <si>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</si>
  <si>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</si>
  <si>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</si>
  <si>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</si>
  <si>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行李牌吊绳</t>
  </si>
  <si>
    <t>尽量提供可用的原始发票，发票项目不可用的，且开票需要加收税点的可以不提供原始发票。网上交易均需提供交易截图。</t>
  </si>
  <si>
    <t>灯箱画面</t>
  </si>
  <si>
    <t>电池</t>
  </si>
  <si>
    <t>水果</t>
  </si>
  <si>
    <t>口香糖</t>
  </si>
  <si>
    <t>红包</t>
  </si>
  <si>
    <t>顺丰快递</t>
  </si>
  <si>
    <t>韵达快递</t>
  </si>
  <si>
    <t>灯牌</t>
  </si>
  <si>
    <t>打印机租赁</t>
  </si>
  <si>
    <t>灯球退款运费</t>
  </si>
  <si>
    <t>文具采买</t>
  </si>
  <si>
    <t>毛巾采买</t>
  </si>
  <si>
    <t>纸巾采买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</si>
  <si>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</si>
  <si>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</si>
  <si>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</si>
  <si>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</si>
  <si>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</si>
  <si>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席卡、手举牌制作</t>
  </si>
  <si>
    <t>打印</t>
  </si>
  <si>
    <t>席卡制作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</si>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</sst>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9" borderId="2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40" fontId="6" fillId="0" borderId="2" xfId="0" applyNumberFormat="1" applyFon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8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10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10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0" fontId="9" fillId="10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6" borderId="5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7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9" fillId="10" borderId="13" xfId="50" applyFont="1" applyFill="1" applyBorder="1" applyAlignment="1">
      <alignment horizontal="center" vertical="center"/>
    </xf>
    <xf numFmtId="0" fontId="9" fillId="10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10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10" borderId="1" xfId="50" applyFont="1" applyFill="1" applyBorder="1" applyAlignment="1">
      <alignment horizontal="center" vertical="center" wrapText="1"/>
    </xf>
    <xf numFmtId="0" fontId="9" fillId="10" borderId="15" xfId="50" applyFont="1" applyFill="1" applyBorder="1" applyAlignment="1">
      <alignment horizontal="center" vertical="center"/>
    </xf>
    <xf numFmtId="0" fontId="9" fillId="0" borderId="2" xfId="50" applyFont="1" applyBorder="1" applyAlignment="1">
      <alignment horizontal="left" vertical="center"/>
    </xf>
    <xf numFmtId="178" fontId="9" fillId="6" borderId="6" xfId="50" applyNumberFormat="1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179" fontId="10" fillId="0" borderId="6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7" fontId="9" fillId="0" borderId="0" xfId="50" applyNumberFormat="1" applyFont="1" applyBorder="1" applyAlignment="1">
      <alignment horizontal="left" vertical="center"/>
    </xf>
    <xf numFmtId="176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"/>
  <sheetViews>
    <sheetView tabSelected="1" zoomScale="110" zoomScaleNormal="110" topLeftCell="A30" workbookViewId="0">
      <selection activeCell="I49" sqref="I4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4"/>
      <c r="C1" s="64"/>
      <c r="D1" s="64"/>
      <c r="E1" s="64"/>
      <c r="F1" s="64"/>
      <c r="G1" s="64"/>
      <c r="H1" s="64"/>
      <c r="I1" s="64"/>
      <c r="J1" s="64"/>
      <c r="K1" s="64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5"/>
      <c r="C4" s="65"/>
      <c r="D4" s="65"/>
      <c r="E4" s="65"/>
      <c r="F4" s="65"/>
      <c r="G4" s="65"/>
      <c r="H4" s="65"/>
      <c r="I4" s="65"/>
      <c r="J4" s="65"/>
      <c r="K4" s="97"/>
    </row>
    <row r="5" ht="20.1" customHeight="1" spans="2:11">
      <c r="B5" s="66"/>
      <c r="C5" s="67"/>
      <c r="D5" s="68" t="s">
        <v>1</v>
      </c>
      <c r="E5" s="68"/>
      <c r="F5" s="69" t="s">
        <v>2</v>
      </c>
      <c r="G5" s="69"/>
      <c r="H5" s="68" t="s">
        <v>3</v>
      </c>
      <c r="I5" s="67"/>
      <c r="J5" s="69" t="s">
        <v>4</v>
      </c>
      <c r="K5" s="98"/>
    </row>
    <row r="6" ht="20.1" customHeight="1" spans="2:11">
      <c r="B6" s="70"/>
      <c r="C6" s="71"/>
      <c r="D6" s="72" t="s">
        <v>5</v>
      </c>
      <c r="E6" s="72"/>
      <c r="F6" s="73" t="s">
        <v>6</v>
      </c>
      <c r="G6" s="73"/>
      <c r="H6" s="72" t="s">
        <v>7</v>
      </c>
      <c r="I6" s="71"/>
      <c r="J6" s="73" t="s">
        <v>8</v>
      </c>
      <c r="K6" s="99"/>
    </row>
    <row r="7" ht="20.1" customHeight="1" spans="2:11">
      <c r="B7" s="70"/>
      <c r="C7" s="71"/>
      <c r="D7" s="72" t="s">
        <v>9</v>
      </c>
      <c r="E7" s="72"/>
      <c r="F7" s="73" t="s">
        <v>10</v>
      </c>
      <c r="G7" s="73"/>
      <c r="H7" s="72" t="s">
        <v>11</v>
      </c>
      <c r="I7" s="100"/>
      <c r="J7" s="101">
        <v>43794</v>
      </c>
      <c r="K7" s="99"/>
    </row>
    <row r="8" ht="20.1" customHeight="1" spans="2:11">
      <c r="B8" s="74"/>
      <c r="C8" s="75"/>
      <c r="D8" s="76"/>
      <c r="E8" s="76"/>
      <c r="F8" s="77"/>
      <c r="G8" s="77"/>
      <c r="H8" s="76" t="s">
        <v>12</v>
      </c>
      <c r="I8" s="102"/>
      <c r="J8" s="103" t="s">
        <v>13</v>
      </c>
      <c r="K8" s="104"/>
    </row>
    <row r="9" ht="20.1" customHeight="1" spans="2:11">
      <c r="B9" s="78"/>
      <c r="C9" s="78"/>
      <c r="D9" s="78"/>
      <c r="E9" s="78"/>
      <c r="F9" s="78"/>
      <c r="G9" s="78"/>
      <c r="H9" s="78"/>
      <c r="I9" s="78"/>
      <c r="J9" s="78"/>
      <c r="K9" s="78"/>
    </row>
    <row r="10" ht="20.1" customHeight="1" spans="2:11">
      <c r="B10" s="79" t="s">
        <v>14</v>
      </c>
      <c r="C10" s="80"/>
      <c r="D10" s="81" t="s">
        <v>15</v>
      </c>
      <c r="E10" s="81" t="s">
        <v>16</v>
      </c>
      <c r="F10" s="82"/>
      <c r="G10" s="83" t="s">
        <v>17</v>
      </c>
      <c r="H10" s="82" t="s">
        <v>18</v>
      </c>
      <c r="I10" s="81" t="s">
        <v>19</v>
      </c>
      <c r="J10" s="82"/>
      <c r="K10" s="83" t="s">
        <v>20</v>
      </c>
    </row>
    <row r="11" ht="20.1" customHeight="1" spans="2:11">
      <c r="B11" s="84">
        <v>1</v>
      </c>
      <c r="C11" s="85"/>
      <c r="D11" s="86" t="s">
        <v>21</v>
      </c>
      <c r="E11" s="87" t="s">
        <v>21</v>
      </c>
      <c r="F11" s="88"/>
      <c r="G11" s="86">
        <v>664</v>
      </c>
      <c r="H11" s="88">
        <f>G11</f>
        <v>664</v>
      </c>
      <c r="I11" s="81"/>
      <c r="J11" s="82"/>
      <c r="K11" s="105" t="s">
        <v>22</v>
      </c>
    </row>
    <row r="12" spans="2:11">
      <c r="B12" s="84">
        <v>2</v>
      </c>
      <c r="C12" s="85"/>
      <c r="D12" s="89" t="s">
        <v>23</v>
      </c>
      <c r="E12" s="90" t="s">
        <v>24</v>
      </c>
      <c r="F12" s="90"/>
      <c r="G12" s="91">
        <v>141</v>
      </c>
      <c r="H12" s="91">
        <f>G12</f>
        <v>141</v>
      </c>
      <c r="I12" s="106"/>
      <c r="J12" s="107"/>
      <c r="K12" s="108" t="s">
        <v>25</v>
      </c>
    </row>
    <row r="13" spans="2:11">
      <c r="B13" s="84">
        <v>3</v>
      </c>
      <c r="C13" s="85"/>
      <c r="D13" s="89"/>
      <c r="E13" s="90" t="s">
        <v>24</v>
      </c>
      <c r="F13" s="90"/>
      <c r="G13" s="91">
        <v>179</v>
      </c>
      <c r="H13" s="91">
        <f>G13</f>
        <v>179</v>
      </c>
      <c r="I13" s="106"/>
      <c r="J13" s="107"/>
      <c r="K13" s="108" t="s">
        <v>26</v>
      </c>
    </row>
    <row r="14" spans="2:11">
      <c r="B14" s="84">
        <v>4</v>
      </c>
      <c r="C14" s="85"/>
      <c r="D14" s="89"/>
      <c r="E14" s="90" t="s">
        <v>24</v>
      </c>
      <c r="F14" s="90"/>
      <c r="G14" s="91">
        <v>217</v>
      </c>
      <c r="H14" s="91">
        <f>G14</f>
        <v>217</v>
      </c>
      <c r="I14" s="106"/>
      <c r="J14" s="107"/>
      <c r="K14" s="108" t="s">
        <v>27</v>
      </c>
    </row>
    <row r="15" spans="2:11">
      <c r="B15" s="84">
        <v>5</v>
      </c>
      <c r="C15" s="85"/>
      <c r="D15" s="89"/>
      <c r="E15" s="90" t="s">
        <v>24</v>
      </c>
      <c r="F15" s="90"/>
      <c r="G15" s="91">
        <v>59</v>
      </c>
      <c r="H15" s="91">
        <f>G15</f>
        <v>59</v>
      </c>
      <c r="I15" s="106"/>
      <c r="J15" s="107"/>
      <c r="K15" s="108" t="s">
        <v>28</v>
      </c>
    </row>
    <row r="16" spans="2:11">
      <c r="B16" s="84">
        <v>6</v>
      </c>
      <c r="C16" s="85"/>
      <c r="D16" s="89"/>
      <c r="E16" s="90" t="s">
        <v>24</v>
      </c>
      <c r="F16" s="90"/>
      <c r="G16" s="91">
        <v>33</v>
      </c>
      <c r="H16" s="91">
        <f t="shared" ref="H16:H23" si="0">G16</f>
        <v>33</v>
      </c>
      <c r="I16" s="106"/>
      <c r="J16" s="107"/>
      <c r="K16" s="108" t="s">
        <v>29</v>
      </c>
    </row>
    <row r="17" spans="2:11">
      <c r="B17" s="84">
        <v>7</v>
      </c>
      <c r="C17" s="85"/>
      <c r="D17" s="89"/>
      <c r="E17" s="90" t="s">
        <v>24</v>
      </c>
      <c r="F17" s="90"/>
      <c r="G17" s="91">
        <v>35</v>
      </c>
      <c r="H17" s="91">
        <f t="shared" si="0"/>
        <v>35</v>
      </c>
      <c r="I17" s="106"/>
      <c r="J17" s="107"/>
      <c r="K17" s="108" t="s">
        <v>30</v>
      </c>
    </row>
    <row r="18" spans="2:11">
      <c r="B18" s="84">
        <v>8</v>
      </c>
      <c r="C18" s="85"/>
      <c r="D18" s="89"/>
      <c r="E18" s="90" t="s">
        <v>24</v>
      </c>
      <c r="F18" s="90"/>
      <c r="G18" s="91">
        <v>35</v>
      </c>
      <c r="H18" s="91">
        <f t="shared" si="0"/>
        <v>35</v>
      </c>
      <c r="I18" s="106"/>
      <c r="J18" s="107"/>
      <c r="K18" s="108" t="s">
        <v>31</v>
      </c>
    </row>
    <row r="19" spans="2:11">
      <c r="B19" s="84">
        <v>9</v>
      </c>
      <c r="C19" s="85"/>
      <c r="D19" s="89"/>
      <c r="E19" s="90" t="s">
        <v>24</v>
      </c>
      <c r="F19" s="90"/>
      <c r="G19" s="91">
        <v>40</v>
      </c>
      <c r="H19" s="91">
        <f t="shared" si="0"/>
        <v>40</v>
      </c>
      <c r="I19" s="106"/>
      <c r="J19" s="107"/>
      <c r="K19" s="108" t="s">
        <v>32</v>
      </c>
    </row>
    <row r="20" spans="2:11">
      <c r="B20" s="84">
        <v>10</v>
      </c>
      <c r="C20" s="85"/>
      <c r="D20" s="89"/>
      <c r="E20" s="90" t="s">
        <v>24</v>
      </c>
      <c r="F20" s="90"/>
      <c r="G20" s="91">
        <v>38</v>
      </c>
      <c r="H20" s="91">
        <f t="shared" si="0"/>
        <v>38</v>
      </c>
      <c r="I20" s="106"/>
      <c r="J20" s="107"/>
      <c r="K20" s="108" t="s">
        <v>31</v>
      </c>
    </row>
    <row r="21" spans="2:11">
      <c r="B21" s="84">
        <v>11</v>
      </c>
      <c r="C21" s="85"/>
      <c r="D21" s="89"/>
      <c r="E21" s="90" t="s">
        <v>24</v>
      </c>
      <c r="F21" s="90"/>
      <c r="G21" s="91">
        <v>29</v>
      </c>
      <c r="H21" s="91">
        <f t="shared" si="0"/>
        <v>29</v>
      </c>
      <c r="I21" s="106"/>
      <c r="J21" s="107"/>
      <c r="K21" s="108" t="s">
        <v>33</v>
      </c>
    </row>
    <row r="22" spans="2:11">
      <c r="B22" s="84">
        <v>12</v>
      </c>
      <c r="C22" s="85"/>
      <c r="D22" s="89"/>
      <c r="E22" s="90" t="s">
        <v>24</v>
      </c>
      <c r="F22" s="90"/>
      <c r="G22" s="91">
        <v>29</v>
      </c>
      <c r="H22" s="91">
        <f t="shared" si="0"/>
        <v>29</v>
      </c>
      <c r="I22" s="106"/>
      <c r="J22" s="107"/>
      <c r="K22" s="108" t="s">
        <v>34</v>
      </c>
    </row>
    <row r="23" spans="2:11">
      <c r="B23" s="84">
        <v>13</v>
      </c>
      <c r="C23" s="85"/>
      <c r="D23" s="89"/>
      <c r="E23" s="90" t="s">
        <v>24</v>
      </c>
      <c r="F23" s="90"/>
      <c r="G23" s="91">
        <v>28</v>
      </c>
      <c r="H23" s="91">
        <f t="shared" si="0"/>
        <v>28</v>
      </c>
      <c r="I23" s="106"/>
      <c r="J23" s="107"/>
      <c r="K23" s="108" t="s">
        <v>35</v>
      </c>
    </row>
    <row r="24" spans="2:11">
      <c r="B24" s="84">
        <v>14</v>
      </c>
      <c r="C24" s="85"/>
      <c r="D24" s="89"/>
      <c r="E24" s="90" t="s">
        <v>24</v>
      </c>
      <c r="F24" s="90"/>
      <c r="G24" s="91">
        <v>66</v>
      </c>
      <c r="H24" s="91">
        <f>G24</f>
        <v>66</v>
      </c>
      <c r="I24" s="106"/>
      <c r="J24" s="107"/>
      <c r="K24" s="108" t="s">
        <v>36</v>
      </c>
    </row>
    <row r="25" spans="2:11">
      <c r="B25" s="84">
        <v>15</v>
      </c>
      <c r="C25" s="85"/>
      <c r="D25" s="89"/>
      <c r="E25" s="90" t="s">
        <v>24</v>
      </c>
      <c r="F25" s="90"/>
      <c r="G25" s="91">
        <v>16</v>
      </c>
      <c r="H25" s="91">
        <f t="shared" ref="H25:H34" si="1">G25</f>
        <v>16</v>
      </c>
      <c r="I25" s="106"/>
      <c r="J25" s="107"/>
      <c r="K25" s="108" t="s">
        <v>37</v>
      </c>
    </row>
    <row r="26" spans="2:11">
      <c r="B26" s="84">
        <v>16</v>
      </c>
      <c r="C26" s="85"/>
      <c r="D26" s="89"/>
      <c r="E26" s="90" t="s">
        <v>24</v>
      </c>
      <c r="F26" s="90"/>
      <c r="G26" s="91">
        <v>17</v>
      </c>
      <c r="H26" s="91">
        <f t="shared" si="1"/>
        <v>17</v>
      </c>
      <c r="I26" s="106"/>
      <c r="J26" s="107"/>
      <c r="K26" s="108" t="s">
        <v>38</v>
      </c>
    </row>
    <row r="27" spans="2:11">
      <c r="B27" s="84">
        <v>17</v>
      </c>
      <c r="C27" s="85"/>
      <c r="D27" s="89"/>
      <c r="E27" s="90" t="s">
        <v>24</v>
      </c>
      <c r="F27" s="90"/>
      <c r="G27" s="91">
        <v>13.35</v>
      </c>
      <c r="H27" s="91">
        <f t="shared" si="1"/>
        <v>13.35</v>
      </c>
      <c r="I27" s="106"/>
      <c r="J27" s="107"/>
      <c r="K27" s="108" t="s">
        <v>39</v>
      </c>
    </row>
    <row r="28" spans="2:11">
      <c r="B28" s="84">
        <v>18</v>
      </c>
      <c r="C28" s="85"/>
      <c r="D28" s="89"/>
      <c r="E28" s="90" t="s">
        <v>24</v>
      </c>
      <c r="F28" s="90"/>
      <c r="G28" s="91">
        <v>17</v>
      </c>
      <c r="H28" s="91">
        <f t="shared" si="1"/>
        <v>17</v>
      </c>
      <c r="I28" s="106"/>
      <c r="J28" s="107"/>
      <c r="K28" s="108" t="s">
        <v>40</v>
      </c>
    </row>
    <row r="29" spans="2:11">
      <c r="B29" s="84">
        <v>19</v>
      </c>
      <c r="C29" s="85"/>
      <c r="D29" s="89"/>
      <c r="E29" s="90" t="s">
        <v>24</v>
      </c>
      <c r="F29" s="90"/>
      <c r="G29" s="91">
        <v>17</v>
      </c>
      <c r="H29" s="91">
        <f t="shared" si="1"/>
        <v>17</v>
      </c>
      <c r="I29" s="106"/>
      <c r="J29" s="107"/>
      <c r="K29" s="108" t="s">
        <v>41</v>
      </c>
    </row>
    <row r="30" spans="2:11">
      <c r="B30" s="84">
        <v>20</v>
      </c>
      <c r="C30" s="85"/>
      <c r="D30" s="89"/>
      <c r="E30" s="90" t="s">
        <v>24</v>
      </c>
      <c r="F30" s="90"/>
      <c r="G30" s="91">
        <v>38.16</v>
      </c>
      <c r="H30" s="91">
        <f t="shared" si="1"/>
        <v>38.16</v>
      </c>
      <c r="I30" s="106"/>
      <c r="J30" s="107"/>
      <c r="K30" s="108" t="s">
        <v>42</v>
      </c>
    </row>
    <row r="31" spans="2:11">
      <c r="B31" s="84">
        <v>21</v>
      </c>
      <c r="C31" s="85"/>
      <c r="D31" s="89"/>
      <c r="E31" s="90" t="s">
        <v>24</v>
      </c>
      <c r="F31" s="90"/>
      <c r="G31" s="91">
        <v>31.86</v>
      </c>
      <c r="H31" s="91">
        <f t="shared" si="1"/>
        <v>31.86</v>
      </c>
      <c r="I31" s="106"/>
      <c r="J31" s="107"/>
      <c r="K31" s="108" t="s">
        <v>43</v>
      </c>
    </row>
    <row r="32" spans="2:11">
      <c r="B32" s="84">
        <v>22</v>
      </c>
      <c r="C32" s="85"/>
      <c r="D32" s="89"/>
      <c r="E32" s="90" t="s">
        <v>24</v>
      </c>
      <c r="F32" s="90"/>
      <c r="G32" s="91">
        <v>18.42</v>
      </c>
      <c r="H32" s="91">
        <f t="shared" si="1"/>
        <v>18.42</v>
      </c>
      <c r="I32" s="106"/>
      <c r="J32" s="107"/>
      <c r="K32" s="108" t="s">
        <v>44</v>
      </c>
    </row>
    <row r="33" spans="2:11">
      <c r="B33" s="84">
        <v>23</v>
      </c>
      <c r="C33" s="85"/>
      <c r="D33" s="89"/>
      <c r="E33" s="90" t="s">
        <v>24</v>
      </c>
      <c r="F33" s="90"/>
      <c r="G33" s="91">
        <v>48.32</v>
      </c>
      <c r="H33" s="91">
        <f t="shared" si="1"/>
        <v>48.32</v>
      </c>
      <c r="I33" s="106"/>
      <c r="J33" s="107"/>
      <c r="K33" s="108" t="s">
        <v>45</v>
      </c>
    </row>
    <row r="34" spans="2:11">
      <c r="B34" s="84">
        <v>24</v>
      </c>
      <c r="C34" s="85"/>
      <c r="D34" s="89"/>
      <c r="E34" s="90" t="s">
        <v>24</v>
      </c>
      <c r="F34" s="90"/>
      <c r="G34" s="91">
        <v>151.36</v>
      </c>
      <c r="H34" s="91">
        <f t="shared" si="1"/>
        <v>151.36</v>
      </c>
      <c r="I34" s="106"/>
      <c r="J34" s="107"/>
      <c r="K34" s="108" t="s">
        <v>46</v>
      </c>
    </row>
    <row r="35" spans="2:11">
      <c r="B35" s="84">
        <v>25</v>
      </c>
      <c r="C35" s="85"/>
      <c r="D35" s="90" t="s">
        <v>47</v>
      </c>
      <c r="E35" s="90" t="s">
        <v>47</v>
      </c>
      <c r="F35" s="90"/>
      <c r="G35" s="91">
        <v>158</v>
      </c>
      <c r="H35" s="91">
        <f t="shared" ref="H35:H42" si="2">G35</f>
        <v>158</v>
      </c>
      <c r="I35" s="106"/>
      <c r="J35" s="107"/>
      <c r="K35" s="108" t="s">
        <v>48</v>
      </c>
    </row>
    <row r="36" spans="2:11">
      <c r="B36" s="84">
        <v>26</v>
      </c>
      <c r="C36" s="85"/>
      <c r="D36" s="90"/>
      <c r="E36" s="90" t="s">
        <v>47</v>
      </c>
      <c r="F36" s="90"/>
      <c r="G36" s="91">
        <v>105</v>
      </c>
      <c r="H36" s="91">
        <f t="shared" si="2"/>
        <v>105</v>
      </c>
      <c r="I36" s="106"/>
      <c r="J36" s="107"/>
      <c r="K36" s="108" t="s">
        <v>49</v>
      </c>
    </row>
    <row r="37" spans="2:11">
      <c r="B37" s="84">
        <v>27</v>
      </c>
      <c r="C37" s="85"/>
      <c r="D37" s="90"/>
      <c r="E37" s="90" t="s">
        <v>47</v>
      </c>
      <c r="F37" s="90"/>
      <c r="G37" s="91">
        <v>45</v>
      </c>
      <c r="H37" s="91">
        <f t="shared" si="2"/>
        <v>45</v>
      </c>
      <c r="I37" s="106"/>
      <c r="J37" s="107"/>
      <c r="K37" s="108" t="s">
        <v>50</v>
      </c>
    </row>
    <row r="38" spans="2:11">
      <c r="B38" s="84">
        <v>28</v>
      </c>
      <c r="C38" s="85"/>
      <c r="D38" s="90"/>
      <c r="E38" s="90" t="s">
        <v>47</v>
      </c>
      <c r="F38" s="90"/>
      <c r="G38" s="91">
        <v>169</v>
      </c>
      <c r="H38" s="91">
        <f t="shared" si="2"/>
        <v>169</v>
      </c>
      <c r="I38" s="106"/>
      <c r="J38" s="107"/>
      <c r="K38" s="108" t="s">
        <v>51</v>
      </c>
    </row>
    <row r="39" spans="2:11">
      <c r="B39" s="84">
        <v>29</v>
      </c>
      <c r="C39" s="85"/>
      <c r="D39" s="90"/>
      <c r="E39" s="90" t="s">
        <v>47</v>
      </c>
      <c r="F39" s="90"/>
      <c r="G39" s="91">
        <v>28.7</v>
      </c>
      <c r="H39" s="91">
        <f t="shared" si="2"/>
        <v>28.7</v>
      </c>
      <c r="I39" s="106"/>
      <c r="J39" s="107"/>
      <c r="K39" s="108" t="s">
        <v>50</v>
      </c>
    </row>
    <row r="40" spans="2:11">
      <c r="B40" s="84">
        <v>30</v>
      </c>
      <c r="C40" s="85"/>
      <c r="D40" s="90"/>
      <c r="E40" s="90" t="s">
        <v>47</v>
      </c>
      <c r="F40" s="90"/>
      <c r="G40" s="91">
        <v>16.5</v>
      </c>
      <c r="H40" s="91">
        <f t="shared" si="2"/>
        <v>16.5</v>
      </c>
      <c r="I40" s="106"/>
      <c r="J40" s="107"/>
      <c r="K40" s="108" t="s">
        <v>52</v>
      </c>
    </row>
    <row r="41" spans="2:11">
      <c r="B41" s="84">
        <v>31</v>
      </c>
      <c r="C41" s="85"/>
      <c r="D41" s="90"/>
      <c r="E41" s="90" t="s">
        <v>47</v>
      </c>
      <c r="F41" s="90"/>
      <c r="G41" s="91">
        <v>135</v>
      </c>
      <c r="H41" s="91">
        <f t="shared" si="2"/>
        <v>135</v>
      </c>
      <c r="I41" s="106"/>
      <c r="J41" s="107"/>
      <c r="K41" s="108" t="s">
        <v>53</v>
      </c>
    </row>
    <row r="42" spans="2:11">
      <c r="B42" s="84">
        <v>32</v>
      </c>
      <c r="C42" s="85"/>
      <c r="D42" s="90"/>
      <c r="E42" s="90" t="s">
        <v>47</v>
      </c>
      <c r="F42" s="90"/>
      <c r="G42" s="91">
        <v>57</v>
      </c>
      <c r="H42" s="91">
        <f t="shared" si="2"/>
        <v>57</v>
      </c>
      <c r="I42" s="106"/>
      <c r="J42" s="107"/>
      <c r="K42" s="108" t="s">
        <v>48</v>
      </c>
    </row>
    <row r="43" spans="2:11">
      <c r="B43" s="84">
        <v>33</v>
      </c>
      <c r="C43" s="85"/>
      <c r="D43" s="90"/>
      <c r="E43" s="90" t="s">
        <v>47</v>
      </c>
      <c r="F43" s="90"/>
      <c r="G43" s="91">
        <v>33.8</v>
      </c>
      <c r="H43" s="91"/>
      <c r="I43" s="106">
        <f>G43</f>
        <v>33.8</v>
      </c>
      <c r="J43" s="107"/>
      <c r="K43" s="108" t="s">
        <v>54</v>
      </c>
    </row>
    <row r="44" spans="2:11">
      <c r="B44" s="84">
        <v>34</v>
      </c>
      <c r="C44" s="85"/>
      <c r="D44" s="90"/>
      <c r="E44" s="90" t="s">
        <v>47</v>
      </c>
      <c r="F44" s="90"/>
      <c r="G44" s="91">
        <v>17.9</v>
      </c>
      <c r="H44" s="91"/>
      <c r="I44" s="106">
        <f>G44</f>
        <v>17.9</v>
      </c>
      <c r="J44" s="107"/>
      <c r="K44" s="108" t="s">
        <v>50</v>
      </c>
    </row>
    <row r="45" spans="2:11">
      <c r="B45" s="84">
        <v>35</v>
      </c>
      <c r="C45" s="85"/>
      <c r="D45" s="90"/>
      <c r="E45" s="90" t="s">
        <v>47</v>
      </c>
      <c r="F45" s="90"/>
      <c r="G45" s="91">
        <v>38</v>
      </c>
      <c r="H45" s="91"/>
      <c r="I45" s="106">
        <f>G45</f>
        <v>38</v>
      </c>
      <c r="J45" s="107"/>
      <c r="K45" s="108" t="s">
        <v>55</v>
      </c>
    </row>
    <row r="46" spans="2:11">
      <c r="B46" s="84">
        <v>36</v>
      </c>
      <c r="C46" s="85"/>
      <c r="D46" s="90"/>
      <c r="E46" s="90" t="s">
        <v>47</v>
      </c>
      <c r="F46" s="90"/>
      <c r="G46" s="91">
        <v>72.5</v>
      </c>
      <c r="H46" s="91"/>
      <c r="I46" s="106">
        <f>G46</f>
        <v>72.5</v>
      </c>
      <c r="J46" s="107"/>
      <c r="K46" s="108" t="s">
        <v>49</v>
      </c>
    </row>
    <row r="47" spans="2:11">
      <c r="B47" s="84">
        <v>37</v>
      </c>
      <c r="C47" s="85"/>
      <c r="D47" s="92" t="s">
        <v>56</v>
      </c>
      <c r="E47" s="90" t="s">
        <v>57</v>
      </c>
      <c r="F47" s="90"/>
      <c r="G47" s="91">
        <v>0</v>
      </c>
      <c r="H47" s="91">
        <f>G47</f>
        <v>0</v>
      </c>
      <c r="I47" s="106">
        <v>0</v>
      </c>
      <c r="J47" s="107"/>
      <c r="K47" s="108"/>
    </row>
    <row r="48" ht="20.1" customHeight="1" spans="2:11">
      <c r="B48" s="81" t="s">
        <v>58</v>
      </c>
      <c r="C48" s="93"/>
      <c r="D48" s="93"/>
      <c r="E48" s="93"/>
      <c r="F48" s="82"/>
      <c r="G48" s="94">
        <f>SUM(G11:G46)</f>
        <v>2837.87</v>
      </c>
      <c r="H48" s="94">
        <f>SUM(H11:H47)</f>
        <v>2675.67</v>
      </c>
      <c r="I48" s="109">
        <f>SUM(I12:J47)</f>
        <v>162.2</v>
      </c>
      <c r="J48" s="110"/>
      <c r="K48" s="111"/>
    </row>
    <row r="49" ht="20.1" customHeight="1" spans="2:11">
      <c r="B49" s="78"/>
      <c r="C49" s="78"/>
      <c r="D49" s="78"/>
      <c r="E49" s="78"/>
      <c r="F49" s="78"/>
      <c r="G49" s="78"/>
      <c r="H49" s="78"/>
      <c r="I49" s="78"/>
      <c r="J49" s="112"/>
      <c r="K49" s="78"/>
    </row>
    <row r="50" ht="20.1" customHeight="1" spans="2:11">
      <c r="B50" s="83" t="s">
        <v>18</v>
      </c>
      <c r="C50" s="83"/>
      <c r="D50" s="83"/>
      <c r="E50" s="83"/>
      <c r="F50" s="83"/>
      <c r="G50" s="83" t="s">
        <v>59</v>
      </c>
      <c r="H50" s="83"/>
      <c r="I50" s="83"/>
      <c r="J50" s="83"/>
      <c r="K50" s="83" t="s">
        <v>60</v>
      </c>
    </row>
    <row r="51" ht="20.1" customHeight="1" spans="2:11">
      <c r="B51" s="95">
        <f>H48</f>
        <v>2675.67</v>
      </c>
      <c r="C51" s="95"/>
      <c r="D51" s="95"/>
      <c r="E51" s="95"/>
      <c r="F51" s="95"/>
      <c r="G51" s="95">
        <f>I48</f>
        <v>162.2</v>
      </c>
      <c r="H51" s="95"/>
      <c r="I51" s="95"/>
      <c r="J51" s="95"/>
      <c r="K51" s="113">
        <f>SUM(B51:J51)</f>
        <v>2837.87</v>
      </c>
    </row>
    <row r="52" ht="20.1" customHeight="1" spans="2:11"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ht="20.1" customHeight="1" spans="2:11">
      <c r="B53" s="78" t="s">
        <v>61</v>
      </c>
      <c r="C53" s="78"/>
      <c r="D53" s="78" t="s">
        <v>2</v>
      </c>
      <c r="E53" s="78"/>
      <c r="F53" s="78" t="s">
        <v>62</v>
      </c>
      <c r="G53" s="78" t="s">
        <v>63</v>
      </c>
      <c r="H53" s="78"/>
      <c r="I53" s="78"/>
      <c r="J53" s="78" t="s">
        <v>64</v>
      </c>
      <c r="K53" s="78"/>
    </row>
    <row r="56" ht="18" spans="1:11">
      <c r="A56" s="4" t="s">
        <v>65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8" ht="20.1" customHeight="1" spans="2:11">
      <c r="B58" s="66"/>
      <c r="C58" s="67"/>
      <c r="D58" s="68" t="s">
        <v>1</v>
      </c>
      <c r="E58" s="68"/>
      <c r="F58" s="69" t="str">
        <f>F5</f>
        <v>姚艺婷</v>
      </c>
      <c r="G58" s="69"/>
      <c r="H58" s="68" t="s">
        <v>3</v>
      </c>
      <c r="I58" s="67"/>
      <c r="J58" s="69" t="str">
        <f>J5</f>
        <v>助理</v>
      </c>
      <c r="K58" s="98"/>
    </row>
    <row r="59" ht="20.1" customHeight="1" spans="2:11">
      <c r="B59" s="70"/>
      <c r="C59" s="71"/>
      <c r="D59" s="72" t="s">
        <v>5</v>
      </c>
      <c r="E59" s="72"/>
      <c r="F59" s="73" t="str">
        <f>F6</f>
        <v>广州</v>
      </c>
      <c r="G59" s="73"/>
      <c r="H59" s="72" t="s">
        <v>7</v>
      </c>
      <c r="I59" s="71"/>
      <c r="J59" s="73" t="str">
        <f>J6</f>
        <v>上海事业部</v>
      </c>
      <c r="K59" s="99"/>
    </row>
    <row r="60" ht="20.1" customHeight="1" spans="2:11">
      <c r="B60" s="70"/>
      <c r="C60" s="71"/>
      <c r="D60" s="72" t="s">
        <v>9</v>
      </c>
      <c r="E60" s="72"/>
      <c r="F60" s="73" t="str">
        <f>F7</f>
        <v>11.16-11.23</v>
      </c>
      <c r="G60" s="73"/>
      <c r="H60" s="72" t="s">
        <v>11</v>
      </c>
      <c r="I60" s="100"/>
      <c r="J60" s="101">
        <f>J7</f>
        <v>43794</v>
      </c>
      <c r="K60" s="99"/>
    </row>
    <row r="61" ht="20.1" customHeight="1" spans="2:11">
      <c r="B61" s="74"/>
      <c r="C61" s="75"/>
      <c r="D61" s="76"/>
      <c r="E61" s="76"/>
      <c r="F61" s="77"/>
      <c r="G61" s="77"/>
      <c r="H61" s="76" t="s">
        <v>12</v>
      </c>
      <c r="I61" s="102"/>
      <c r="J61" s="77" t="str">
        <f>J8</f>
        <v>HMOA-191115-SXY620</v>
      </c>
      <c r="K61" s="104"/>
    </row>
    <row r="62" ht="20.1" customHeight="1"/>
    <row r="63" ht="20.1" customHeight="1" spans="2:11">
      <c r="B63" s="90"/>
      <c r="C63" s="90"/>
      <c r="D63" s="96" t="s">
        <v>66</v>
      </c>
      <c r="E63" s="90" t="s">
        <v>67</v>
      </c>
      <c r="F63" s="90"/>
      <c r="G63" s="91" t="s">
        <v>68</v>
      </c>
      <c r="H63" s="91" t="s">
        <v>69</v>
      </c>
      <c r="I63" s="91" t="s">
        <v>58</v>
      </c>
      <c r="J63" s="91"/>
      <c r="K63" s="114" t="s">
        <v>20</v>
      </c>
    </row>
    <row r="64" spans="2:11">
      <c r="B64" s="90">
        <v>1</v>
      </c>
      <c r="C64" s="90"/>
      <c r="D64" s="96" t="s">
        <v>6</v>
      </c>
      <c r="E64" s="90" t="s">
        <v>70</v>
      </c>
      <c r="F64" s="90"/>
      <c r="G64" s="91">
        <v>200</v>
      </c>
      <c r="H64" s="91">
        <v>3</v>
      </c>
      <c r="I64" s="106">
        <f>G64*H64</f>
        <v>600</v>
      </c>
      <c r="J64" s="107"/>
      <c r="K64" s="114" t="str">
        <f>E64</f>
        <v>11.16-11.17、11.23</v>
      </c>
    </row>
    <row r="65" ht="20.1" customHeight="1" spans="2:11">
      <c r="B65" s="90">
        <v>2</v>
      </c>
      <c r="C65" s="90"/>
      <c r="D65" s="96" t="s">
        <v>6</v>
      </c>
      <c r="E65" s="90" t="s">
        <v>71</v>
      </c>
      <c r="F65" s="90"/>
      <c r="G65" s="91">
        <v>100</v>
      </c>
      <c r="H65" s="91">
        <v>5</v>
      </c>
      <c r="I65" s="106">
        <f>G65*H65</f>
        <v>500</v>
      </c>
      <c r="J65" s="107"/>
      <c r="K65" s="114" t="str">
        <f>E65</f>
        <v>11.18-11.22</v>
      </c>
    </row>
    <row r="66" ht="20.1" customHeight="1" spans="2:11">
      <c r="B66" s="90">
        <v>3</v>
      </c>
      <c r="C66" s="90"/>
      <c r="D66" s="115"/>
      <c r="E66" s="90"/>
      <c r="F66" s="90"/>
      <c r="G66" s="91"/>
      <c r="H66" s="91"/>
      <c r="I66" s="106"/>
      <c r="J66" s="107"/>
      <c r="K66" s="108"/>
    </row>
    <row r="67" ht="20.1" customHeight="1" spans="2:11">
      <c r="B67" s="81" t="s">
        <v>58</v>
      </c>
      <c r="C67" s="93"/>
      <c r="D67" s="93"/>
      <c r="E67" s="93"/>
      <c r="F67" s="82"/>
      <c r="G67" s="94"/>
      <c r="H67" s="94"/>
      <c r="I67" s="109">
        <f>SUM(I64:J66)</f>
        <v>1100</v>
      </c>
      <c r="J67" s="110"/>
      <c r="K67" s="111"/>
    </row>
    <row r="68" ht="20.1" customHeight="1" spans="2:11">
      <c r="B68" s="78" t="s">
        <v>61</v>
      </c>
      <c r="C68" s="78"/>
      <c r="D68" s="78"/>
      <c r="E68" s="78"/>
      <c r="F68" s="78" t="s">
        <v>62</v>
      </c>
      <c r="G68" s="78" t="s">
        <v>63</v>
      </c>
      <c r="H68" s="78"/>
      <c r="I68" s="78"/>
      <c r="J68" s="78" t="s">
        <v>64</v>
      </c>
      <c r="K68" s="78"/>
    </row>
  </sheetData>
  <mergeCells count="12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B50:F50"/>
    <mergeCell ref="G50:J50"/>
    <mergeCell ref="B51:F51"/>
    <mergeCell ref="G51:J51"/>
    <mergeCell ref="A56:K56"/>
    <mergeCell ref="F58:G58"/>
    <mergeCell ref="J58:K58"/>
    <mergeCell ref="F59:G59"/>
    <mergeCell ref="J59:K59"/>
    <mergeCell ref="F60:G60"/>
    <mergeCell ref="J60:K60"/>
    <mergeCell ref="J61:K61"/>
    <mergeCell ref="B63:C63"/>
    <mergeCell ref="E63:F63"/>
    <mergeCell ref="I63:J63"/>
    <mergeCell ref="B64:C64"/>
    <mergeCell ref="E64:F64"/>
    <mergeCell ref="I64:J64"/>
    <mergeCell ref="B65:C65"/>
    <mergeCell ref="E65:F65"/>
    <mergeCell ref="I65:J65"/>
    <mergeCell ref="B66:C66"/>
    <mergeCell ref="E66:F66"/>
    <mergeCell ref="I66:J66"/>
    <mergeCell ref="B67:F67"/>
    <mergeCell ref="I67:J67"/>
    <mergeCell ref="D12:D34"/>
    <mergeCell ref="D35:D46"/>
  </mergeCells>
  <pageMargins left="0.699305555555556" right="0.699305555555556" top="0.75" bottom="0.75" header="0.3" footer="0.3"/>
  <pageSetup paperSize="9" scale="74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opLeftCell="A28" workbookViewId="0">
      <selection activeCell="H40" sqref="H4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72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73</v>
      </c>
      <c r="I4" s="5"/>
      <c r="J4" s="5" t="s">
        <v>74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75</v>
      </c>
      <c r="C6" s="9" t="s">
        <v>76</v>
      </c>
      <c r="D6" s="9"/>
      <c r="E6" s="9"/>
      <c r="F6" s="10" t="s">
        <v>77</v>
      </c>
      <c r="G6" s="10"/>
      <c r="H6" s="10"/>
      <c r="I6" s="10"/>
      <c r="J6" s="8" t="s">
        <v>78</v>
      </c>
    </row>
    <row r="7" customHeight="1" spans="1:10">
      <c r="A7" s="7"/>
      <c r="B7" s="8"/>
      <c r="C7" s="11" t="s">
        <v>79</v>
      </c>
      <c r="D7" s="12" t="s">
        <v>80</v>
      </c>
      <c r="E7" s="9" t="s">
        <v>81</v>
      </c>
      <c r="F7" s="10" t="s">
        <v>82</v>
      </c>
      <c r="G7" s="10" t="s">
        <v>83</v>
      </c>
      <c r="H7" s="10" t="s">
        <v>84</v>
      </c>
      <c r="I7" s="10" t="s">
        <v>85</v>
      </c>
      <c r="J7" s="8"/>
    </row>
    <row r="8" customHeight="1" spans="1:10">
      <c r="A8" s="13">
        <v>1</v>
      </c>
      <c r="B8" s="14" t="s">
        <v>86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87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88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7"/>
      <c r="J13" s="38"/>
    </row>
    <row r="14" customHeight="1" spans="1:10">
      <c r="A14" s="21">
        <v>2</v>
      </c>
      <c r="B14" s="22" t="s">
        <v>89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4"/>
      <c r="J14" s="35" t="s">
        <v>90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4"/>
      <c r="J15" s="36"/>
    </row>
    <row r="16" s="1" customFormat="1" customHeight="1" spans="1:10">
      <c r="A16" s="17"/>
      <c r="B16" s="18" t="s">
        <v>91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21">
        <v>3</v>
      </c>
      <c r="B17" s="22" t="s">
        <v>92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93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4"/>
      <c r="J18" s="40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4"/>
      <c r="J19" s="40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4"/>
      <c r="J20" s="40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4"/>
      <c r="J21" s="40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4"/>
      <c r="J22" s="40"/>
    </row>
    <row r="23" s="1" customFormat="1" customHeight="1" spans="1:10">
      <c r="A23" s="17"/>
      <c r="B23" s="18" t="s">
        <v>94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37"/>
      <c r="J23" s="41"/>
    </row>
    <row r="24" ht="20" customHeight="1" spans="1:10">
      <c r="A24" s="13">
        <v>4</v>
      </c>
      <c r="B24" s="14" t="s">
        <v>95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42"/>
      <c r="J24" s="39" t="s">
        <v>96</v>
      </c>
    </row>
    <row r="25" ht="20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2"/>
      <c r="J25" s="40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2"/>
      <c r="J26" s="40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42"/>
      <c r="J27" s="40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42"/>
      <c r="J28" s="40"/>
    </row>
    <row r="29" s="1" customFormat="1" customHeight="1" spans="1:10">
      <c r="A29" s="17"/>
      <c r="B29" s="18" t="s">
        <v>97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0</v>
      </c>
      <c r="G29" s="19">
        <f>SUM(G24:G28)</f>
        <v>0</v>
      </c>
      <c r="H29" s="19">
        <f>SUM(H24:H28)</f>
        <v>0</v>
      </c>
      <c r="I29" s="37"/>
      <c r="J29" s="41"/>
    </row>
    <row r="30" customHeight="1" spans="1:10">
      <c r="A30" s="21">
        <v>5</v>
      </c>
      <c r="B30" s="22" t="s">
        <v>98</v>
      </c>
      <c r="C30" s="23">
        <v>0</v>
      </c>
      <c r="D30" s="21">
        <v>0</v>
      </c>
      <c r="E30" s="23">
        <f>C30</f>
        <v>0</v>
      </c>
      <c r="F30" s="15">
        <v>63</v>
      </c>
      <c r="G30" s="15">
        <v>0</v>
      </c>
      <c r="H30" s="15">
        <f>F30+G30</f>
        <v>63</v>
      </c>
      <c r="I30" s="42" t="s">
        <v>99</v>
      </c>
      <c r="J30" s="43" t="s">
        <v>100</v>
      </c>
    </row>
    <row r="31" customHeight="1" spans="1:10">
      <c r="A31" s="27"/>
      <c r="B31" s="28"/>
      <c r="C31" s="29"/>
      <c r="D31" s="27"/>
      <c r="E31" s="29"/>
      <c r="F31" s="15">
        <v>140</v>
      </c>
      <c r="G31" s="15">
        <v>0</v>
      </c>
      <c r="H31" s="15">
        <f t="shared" ref="H31:H44" si="4">F31+G31</f>
        <v>140</v>
      </c>
      <c r="I31" s="42" t="s">
        <v>101</v>
      </c>
      <c r="J31" s="44"/>
    </row>
    <row r="32" customHeight="1" spans="1:10">
      <c r="A32" s="27"/>
      <c r="B32" s="28"/>
      <c r="C32" s="29"/>
      <c r="D32" s="27"/>
      <c r="E32" s="29"/>
      <c r="F32" s="15">
        <v>86.9</v>
      </c>
      <c r="G32" s="15">
        <v>0</v>
      </c>
      <c r="H32" s="15">
        <f t="shared" si="4"/>
        <v>86.9</v>
      </c>
      <c r="I32" s="42" t="s">
        <v>102</v>
      </c>
      <c r="J32" s="44"/>
    </row>
    <row r="33" customHeight="1" spans="1:10">
      <c r="A33" s="27"/>
      <c r="B33" s="28"/>
      <c r="C33" s="29"/>
      <c r="D33" s="27"/>
      <c r="E33" s="29"/>
      <c r="F33" s="15">
        <v>235.95</v>
      </c>
      <c r="G33" s="15">
        <v>0</v>
      </c>
      <c r="H33" s="15">
        <f t="shared" si="4"/>
        <v>235.95</v>
      </c>
      <c r="I33" s="42" t="s">
        <v>103</v>
      </c>
      <c r="J33" s="44"/>
    </row>
    <row r="34" customHeight="1" spans="1:10">
      <c r="A34" s="27"/>
      <c r="B34" s="28"/>
      <c r="C34" s="29"/>
      <c r="D34" s="27"/>
      <c r="E34" s="29"/>
      <c r="F34" s="15">
        <v>48.5</v>
      </c>
      <c r="G34" s="15">
        <v>0</v>
      </c>
      <c r="H34" s="15">
        <f t="shared" si="4"/>
        <v>48.5</v>
      </c>
      <c r="I34" s="42" t="s">
        <v>104</v>
      </c>
      <c r="J34" s="44"/>
    </row>
    <row r="35" customHeight="1" spans="1:10">
      <c r="A35" s="27"/>
      <c r="B35" s="28"/>
      <c r="C35" s="29"/>
      <c r="D35" s="27"/>
      <c r="E35" s="29"/>
      <c r="F35" s="15">
        <v>14.8</v>
      </c>
      <c r="G35" s="15">
        <v>0</v>
      </c>
      <c r="H35" s="15">
        <f t="shared" si="4"/>
        <v>14.8</v>
      </c>
      <c r="I35" s="42" t="s">
        <v>105</v>
      </c>
      <c r="J35" s="44"/>
    </row>
    <row r="36" customHeight="1" spans="1:10">
      <c r="A36" s="27"/>
      <c r="B36" s="28"/>
      <c r="C36" s="29"/>
      <c r="D36" s="27"/>
      <c r="E36" s="29"/>
      <c r="F36" s="15">
        <v>1019</v>
      </c>
      <c r="G36" s="15">
        <v>0</v>
      </c>
      <c r="H36" s="15">
        <f t="shared" si="4"/>
        <v>1019</v>
      </c>
      <c r="I36" s="42" t="s">
        <v>106</v>
      </c>
      <c r="J36" s="44"/>
    </row>
    <row r="37" customHeight="1" spans="1:10">
      <c r="A37" s="27"/>
      <c r="B37" s="28"/>
      <c r="C37" s="29"/>
      <c r="D37" s="27"/>
      <c r="E37" s="29"/>
      <c r="F37" s="15">
        <v>74</v>
      </c>
      <c r="G37" s="15">
        <v>0</v>
      </c>
      <c r="H37" s="15">
        <f t="shared" si="4"/>
        <v>74</v>
      </c>
      <c r="I37" s="42" t="s">
        <v>107</v>
      </c>
      <c r="J37" s="44"/>
    </row>
    <row r="38" customHeight="1" spans="1:10">
      <c r="A38" s="27"/>
      <c r="B38" s="28"/>
      <c r="C38" s="29"/>
      <c r="D38" s="27"/>
      <c r="E38" s="29"/>
      <c r="F38" s="30">
        <v>900</v>
      </c>
      <c r="G38" s="30">
        <v>0</v>
      </c>
      <c r="H38" s="30">
        <f t="shared" si="4"/>
        <v>900</v>
      </c>
      <c r="I38" s="45" t="s">
        <v>108</v>
      </c>
      <c r="J38" s="44"/>
    </row>
    <row r="39" customHeight="1" spans="1:10">
      <c r="A39" s="27"/>
      <c r="B39" s="28"/>
      <c r="C39" s="29"/>
      <c r="D39" s="27"/>
      <c r="E39" s="29"/>
      <c r="F39" s="31">
        <v>950</v>
      </c>
      <c r="G39" s="31">
        <v>0</v>
      </c>
      <c r="H39" s="31">
        <f t="shared" si="4"/>
        <v>950</v>
      </c>
      <c r="I39" s="46" t="s">
        <v>109</v>
      </c>
      <c r="J39" s="44"/>
    </row>
    <row r="40" customHeight="1" spans="1:10">
      <c r="A40" s="27"/>
      <c r="B40" s="28"/>
      <c r="C40" s="29"/>
      <c r="D40" s="27"/>
      <c r="E40" s="29"/>
      <c r="F40" s="32">
        <v>0</v>
      </c>
      <c r="G40" s="32">
        <v>16</v>
      </c>
      <c r="H40" s="32">
        <f t="shared" si="4"/>
        <v>16</v>
      </c>
      <c r="I40" s="47" t="s">
        <v>110</v>
      </c>
      <c r="J40" s="44"/>
    </row>
    <row r="41" customHeight="1" spans="1:10">
      <c r="A41" s="27"/>
      <c r="B41" s="28"/>
      <c r="C41" s="29"/>
      <c r="D41" s="27"/>
      <c r="E41" s="29"/>
      <c r="F41" s="30">
        <v>0</v>
      </c>
      <c r="G41" s="30">
        <v>43</v>
      </c>
      <c r="H41" s="30">
        <f t="shared" si="4"/>
        <v>43</v>
      </c>
      <c r="I41" s="45" t="s">
        <v>111</v>
      </c>
      <c r="J41" s="44"/>
    </row>
    <row r="42" customHeight="1" spans="1:10">
      <c r="A42" s="27"/>
      <c r="B42" s="28"/>
      <c r="C42" s="29"/>
      <c r="D42" s="27"/>
      <c r="E42" s="29"/>
      <c r="F42" s="30">
        <v>0</v>
      </c>
      <c r="G42" s="30">
        <v>169</v>
      </c>
      <c r="H42" s="30">
        <f t="shared" si="4"/>
        <v>169</v>
      </c>
      <c r="I42" s="45" t="s">
        <v>112</v>
      </c>
      <c r="J42" s="44"/>
    </row>
    <row r="43" customHeight="1" spans="1:10">
      <c r="A43" s="27"/>
      <c r="B43" s="28"/>
      <c r="C43" s="29"/>
      <c r="D43" s="27"/>
      <c r="E43" s="29"/>
      <c r="F43" s="30">
        <v>0</v>
      </c>
      <c r="G43" s="30">
        <v>66</v>
      </c>
      <c r="H43" s="30">
        <f t="shared" si="4"/>
        <v>66</v>
      </c>
      <c r="I43" s="45" t="s">
        <v>113</v>
      </c>
      <c r="J43" s="44"/>
    </row>
    <row r="44" customHeight="1" spans="1:10">
      <c r="A44" s="27"/>
      <c r="B44" s="28"/>
      <c r="C44" s="26"/>
      <c r="D44" s="24"/>
      <c r="E44" s="26"/>
      <c r="F44" s="30">
        <v>0</v>
      </c>
      <c r="G44" s="30">
        <v>42.3</v>
      </c>
      <c r="H44" s="30">
        <f t="shared" si="4"/>
        <v>42.3</v>
      </c>
      <c r="I44" s="45" t="s">
        <v>99</v>
      </c>
      <c r="J44" s="44"/>
    </row>
    <row r="45" s="1" customFormat="1" customHeight="1" spans="1:10">
      <c r="A45" s="17"/>
      <c r="B45" s="18" t="s">
        <v>114</v>
      </c>
      <c r="C45" s="19">
        <f>SUM(C30:C44)</f>
        <v>0</v>
      </c>
      <c r="D45" s="20">
        <f t="shared" ref="D45" si="5">SUM(D30)</f>
        <v>0</v>
      </c>
      <c r="E45" s="20">
        <f>E30+E44</f>
        <v>0</v>
      </c>
      <c r="F45" s="19">
        <f>SUM(F30:F44)</f>
        <v>3532.15</v>
      </c>
      <c r="G45" s="19">
        <f>SUM(G30:G44)</f>
        <v>336.3</v>
      </c>
      <c r="H45" s="19">
        <f>SUM(H30:H44)</f>
        <v>3868.45</v>
      </c>
      <c r="I45" s="37"/>
      <c r="J45" s="48"/>
    </row>
    <row r="46" customHeight="1" spans="1:10">
      <c r="A46" s="13">
        <v>6</v>
      </c>
      <c r="B46" s="14" t="s">
        <v>115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ref="H45:H61" si="6">F46+G46</f>
        <v>0</v>
      </c>
      <c r="I46" s="34"/>
      <c r="J46" s="35" t="s">
        <v>116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34"/>
      <c r="J47" s="40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34"/>
      <c r="J48" s="40"/>
    </row>
    <row r="49" customHeight="1" spans="1:10">
      <c r="A49" s="13"/>
      <c r="B49" s="14"/>
      <c r="C49" s="15"/>
      <c r="D49" s="13"/>
      <c r="E49" s="16"/>
      <c r="F49" s="15">
        <v>0</v>
      </c>
      <c r="G49" s="15">
        <v>0</v>
      </c>
      <c r="H49" s="15">
        <f t="shared" si="6"/>
        <v>0</v>
      </c>
      <c r="I49" s="34"/>
      <c r="J49" s="40"/>
    </row>
    <row r="50" s="1" customFormat="1" customHeight="1" spans="1:10">
      <c r="A50" s="17"/>
      <c r="B50" s="18" t="s">
        <v>117</v>
      </c>
      <c r="C50" s="19">
        <f>SUM(C46)</f>
        <v>0</v>
      </c>
      <c r="D50" s="20">
        <f t="shared" ref="D50:E50" si="7">SUM(D46)</f>
        <v>0</v>
      </c>
      <c r="E50" s="20">
        <f t="shared" si="7"/>
        <v>0</v>
      </c>
      <c r="F50" s="19">
        <f>SUM(F46:F49)</f>
        <v>0</v>
      </c>
      <c r="G50" s="19">
        <f t="shared" ref="G50:H50" si="8">SUM(G46:G49)</f>
        <v>0</v>
      </c>
      <c r="H50" s="19">
        <f t="shared" si="8"/>
        <v>0</v>
      </c>
      <c r="I50" s="37"/>
      <c r="J50" s="41"/>
    </row>
    <row r="51" customHeight="1" spans="1:10">
      <c r="A51" s="13">
        <v>7</v>
      </c>
      <c r="B51" s="14" t="s">
        <v>118</v>
      </c>
      <c r="C51" s="15">
        <v>0</v>
      </c>
      <c r="D51" s="13">
        <v>0</v>
      </c>
      <c r="E51" s="16">
        <f>C51</f>
        <v>0</v>
      </c>
      <c r="F51" s="15">
        <v>190</v>
      </c>
      <c r="G51" s="15">
        <v>0</v>
      </c>
      <c r="H51" s="15">
        <f t="shared" si="6"/>
        <v>190</v>
      </c>
      <c r="I51" s="34" t="s">
        <v>119</v>
      </c>
      <c r="J51" s="49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102</v>
      </c>
      <c r="H52" s="15">
        <f t="shared" si="6"/>
        <v>102</v>
      </c>
      <c r="I52" s="34" t="s">
        <v>120</v>
      </c>
      <c r="J52" s="50"/>
    </row>
    <row r="53" customHeight="1" spans="1:10">
      <c r="A53" s="13"/>
      <c r="B53" s="14"/>
      <c r="C53" s="15"/>
      <c r="D53" s="13"/>
      <c r="E53" s="16"/>
      <c r="F53" s="30">
        <v>0</v>
      </c>
      <c r="G53" s="30">
        <v>84</v>
      </c>
      <c r="H53" s="30">
        <f t="shared" si="6"/>
        <v>84</v>
      </c>
      <c r="I53" s="51" t="s">
        <v>121</v>
      </c>
      <c r="J53" s="50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6"/>
        <v>0</v>
      </c>
      <c r="I54" s="34"/>
      <c r="J54" s="50"/>
    </row>
    <row r="55" s="1" customFormat="1" customHeight="1" spans="1:10">
      <c r="A55" s="17"/>
      <c r="B55" s="18" t="s">
        <v>122</v>
      </c>
      <c r="C55" s="19">
        <f>SUM(C51)</f>
        <v>0</v>
      </c>
      <c r="D55" s="20">
        <f t="shared" ref="D55:E55" si="9">SUM(D51)</f>
        <v>0</v>
      </c>
      <c r="E55" s="20">
        <f t="shared" si="9"/>
        <v>0</v>
      </c>
      <c r="F55" s="19">
        <f>SUM(F51:F54)</f>
        <v>190</v>
      </c>
      <c r="G55" s="19">
        <f>SUM(G51:G54)</f>
        <v>186</v>
      </c>
      <c r="H55" s="19">
        <f>SUM(H51:H54)</f>
        <v>376</v>
      </c>
      <c r="I55" s="37"/>
      <c r="J55" s="52"/>
    </row>
    <row r="56" customHeight="1" spans="1:10">
      <c r="A56" s="13">
        <v>8</v>
      </c>
      <c r="B56" s="14" t="s">
        <v>123</v>
      </c>
      <c r="C56" s="15">
        <v>0</v>
      </c>
      <c r="D56" s="13">
        <v>0</v>
      </c>
      <c r="E56" s="16">
        <f>C56*D56</f>
        <v>0</v>
      </c>
      <c r="F56" s="15">
        <v>0</v>
      </c>
      <c r="G56" s="15">
        <v>0</v>
      </c>
      <c r="H56" s="15">
        <f t="shared" si="6"/>
        <v>0</v>
      </c>
      <c r="I56" s="34"/>
      <c r="J56" s="39" t="s">
        <v>124</v>
      </c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si="6"/>
        <v>0</v>
      </c>
      <c r="I57" s="34"/>
      <c r="J57" s="40"/>
    </row>
    <row r="58" s="1" customFormat="1" customHeight="1" spans="1:10">
      <c r="A58" s="17"/>
      <c r="B58" s="18" t="s">
        <v>125</v>
      </c>
      <c r="C58" s="19">
        <f>SUM(C56)</f>
        <v>0</v>
      </c>
      <c r="D58" s="20">
        <f t="shared" ref="D58:E58" si="10">SUM(D56)</f>
        <v>0</v>
      </c>
      <c r="E58" s="20">
        <f t="shared" si="10"/>
        <v>0</v>
      </c>
      <c r="F58" s="19">
        <f>SUM(F56:F57)</f>
        <v>0</v>
      </c>
      <c r="G58" s="19">
        <f t="shared" ref="G58:H58" si="11">SUM(G56:G57)</f>
        <v>0</v>
      </c>
      <c r="H58" s="19">
        <f t="shared" si="11"/>
        <v>0</v>
      </c>
      <c r="I58" s="37"/>
      <c r="J58" s="41"/>
    </row>
    <row r="59" customHeight="1" spans="1:10">
      <c r="A59" s="13">
        <v>9</v>
      </c>
      <c r="B59" s="14" t="s">
        <v>126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si="6"/>
        <v>0</v>
      </c>
      <c r="I59" s="34"/>
      <c r="J59" s="35" t="s">
        <v>127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6"/>
        <v>0</v>
      </c>
      <c r="I60" s="34"/>
      <c r="J60" s="36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6"/>
        <v>0</v>
      </c>
      <c r="I61" s="34"/>
      <c r="J61" s="36"/>
    </row>
    <row r="62" s="1" customFormat="1" customHeight="1" spans="1:10">
      <c r="A62" s="17"/>
      <c r="B62" s="18" t="s">
        <v>128</v>
      </c>
      <c r="C62" s="19">
        <f>SUM(C59)</f>
        <v>0</v>
      </c>
      <c r="D62" s="20">
        <f t="shared" ref="D62:E62" si="12">SUM(D59)</f>
        <v>0</v>
      </c>
      <c r="E62" s="20">
        <f t="shared" si="12"/>
        <v>0</v>
      </c>
      <c r="F62" s="19">
        <f>SUM(F59:F61)</f>
        <v>0</v>
      </c>
      <c r="G62" s="19">
        <f t="shared" ref="G62:H62" si="13">SUM(G59:G61)</f>
        <v>0</v>
      </c>
      <c r="H62" s="19">
        <f t="shared" si="13"/>
        <v>0</v>
      </c>
      <c r="I62" s="37"/>
      <c r="J62" s="38"/>
    </row>
    <row r="63" customHeight="1" spans="1:10">
      <c r="A63" s="24">
        <v>10</v>
      </c>
      <c r="B63" s="14" t="s">
        <v>129</v>
      </c>
      <c r="C63" s="15">
        <v>0</v>
      </c>
      <c r="D63" s="13">
        <v>0</v>
      </c>
      <c r="E63" s="16">
        <v>0</v>
      </c>
      <c r="F63" s="15">
        <v>0</v>
      </c>
      <c r="G63" s="15">
        <v>0</v>
      </c>
      <c r="H63" s="15">
        <v>0</v>
      </c>
      <c r="I63" s="34"/>
      <c r="J63" s="50"/>
    </row>
    <row r="64" s="1" customFormat="1" customHeight="1" spans="1:10">
      <c r="A64" s="17"/>
      <c r="B64" s="18" t="s">
        <v>130</v>
      </c>
      <c r="C64" s="19">
        <f>C63</f>
        <v>0</v>
      </c>
      <c r="D64" s="20">
        <f>D63</f>
        <v>0</v>
      </c>
      <c r="E64" s="20">
        <f>E63</f>
        <v>0</v>
      </c>
      <c r="F64" s="19">
        <f>SUM(F63:F63)</f>
        <v>0</v>
      </c>
      <c r="G64" s="19">
        <f>SUM(G63:G63)</f>
        <v>0</v>
      </c>
      <c r="H64" s="19">
        <f>H63</f>
        <v>0</v>
      </c>
      <c r="I64" s="37"/>
      <c r="J64" s="52"/>
    </row>
    <row r="65" customHeight="1" spans="1:10">
      <c r="A65" s="17"/>
      <c r="B65" s="18" t="s">
        <v>58</v>
      </c>
      <c r="C65" s="19">
        <f>SUM(C64,C62,C58,C55,C50,C45,C29,C23,C16,C13)</f>
        <v>0</v>
      </c>
      <c r="D65" s="20">
        <f>SUM(D64,D62,D58,D55,D50,D45,D29,D23,D16,D13)</f>
        <v>0</v>
      </c>
      <c r="E65" s="20">
        <f>SUM(E64,E62,E58,E55,E50,E45,E29,E23,E16,E13)</f>
        <v>0</v>
      </c>
      <c r="F65" s="19">
        <f>SUM(F64,F62,F58,F55,F50,F45,F29,F23,F16,F13)</f>
        <v>3722.15</v>
      </c>
      <c r="G65" s="19">
        <f>SUM(G64,G62,G58,G55,G50,G45,G29,G23,G16,G13)</f>
        <v>522.3</v>
      </c>
      <c r="H65" s="19">
        <f>H13+H23+H16+H29+H45+H50+H55+H58+H62+H64</f>
        <v>4244.45</v>
      </c>
      <c r="I65" s="37"/>
      <c r="J65" s="61"/>
    </row>
    <row r="69" customHeight="1" spans="1:9">
      <c r="A69" s="53" t="s">
        <v>131</v>
      </c>
      <c r="B69" s="54"/>
      <c r="C69" s="55" t="s">
        <v>132</v>
      </c>
      <c r="D69" s="55"/>
      <c r="E69" s="55" t="s">
        <v>133</v>
      </c>
      <c r="F69" s="55"/>
      <c r="G69" s="55" t="s">
        <v>134</v>
      </c>
      <c r="H69" s="55"/>
      <c r="I69" s="62" t="s">
        <v>135</v>
      </c>
    </row>
    <row r="70" customHeight="1" spans="1:9">
      <c r="A70" s="56">
        <f>E65</f>
        <v>0</v>
      </c>
      <c r="B70" s="57"/>
      <c r="C70" s="57">
        <f>H65</f>
        <v>4244.45</v>
      </c>
      <c r="D70" s="57"/>
      <c r="E70" s="57">
        <f>F65</f>
        <v>3722.15</v>
      </c>
      <c r="F70" s="57"/>
      <c r="G70" s="57">
        <f>G65</f>
        <v>522.3</v>
      </c>
      <c r="H70" s="57"/>
      <c r="I70" s="63">
        <f>A70-C70</f>
        <v>-4244.45</v>
      </c>
    </row>
    <row r="72" customHeight="1" spans="1:9">
      <c r="A72" s="58" t="s">
        <v>136</v>
      </c>
      <c r="B72" s="59"/>
      <c r="C72" s="60" t="s">
        <v>62</v>
      </c>
      <c r="D72" s="58"/>
      <c r="E72" s="58" t="s">
        <v>137</v>
      </c>
      <c r="F72" s="58"/>
      <c r="G72" s="58" t="s">
        <v>64</v>
      </c>
      <c r="H72" s="58"/>
      <c r="I72" s="59"/>
    </row>
  </sheetData>
  <mergeCells count="71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2"/>
    <mergeCell ref="A24:A28"/>
    <mergeCell ref="A30:A44"/>
    <mergeCell ref="A46:A49"/>
    <mergeCell ref="A51:A54"/>
    <mergeCell ref="A56:A57"/>
    <mergeCell ref="A59:A61"/>
    <mergeCell ref="B6:B7"/>
    <mergeCell ref="B8:B12"/>
    <mergeCell ref="B14:B15"/>
    <mergeCell ref="B17:B22"/>
    <mergeCell ref="B24:B28"/>
    <mergeCell ref="B30:B44"/>
    <mergeCell ref="B46:B49"/>
    <mergeCell ref="B51:B54"/>
    <mergeCell ref="B56:B57"/>
    <mergeCell ref="B59:B61"/>
    <mergeCell ref="C8:C12"/>
    <mergeCell ref="C14:C15"/>
    <mergeCell ref="C17:C22"/>
    <mergeCell ref="C24:C28"/>
    <mergeCell ref="C30:C44"/>
    <mergeCell ref="C46:C49"/>
    <mergeCell ref="C51:C54"/>
    <mergeCell ref="C56:C57"/>
    <mergeCell ref="C59:C61"/>
    <mergeCell ref="D8:D12"/>
    <mergeCell ref="D14:D15"/>
    <mergeCell ref="D17:D22"/>
    <mergeCell ref="D24:D28"/>
    <mergeCell ref="D30:D44"/>
    <mergeCell ref="D46:D49"/>
    <mergeCell ref="D51:D54"/>
    <mergeCell ref="D56:D57"/>
    <mergeCell ref="D59:D61"/>
    <mergeCell ref="E8:E12"/>
    <mergeCell ref="E14:E15"/>
    <mergeCell ref="E17:E22"/>
    <mergeCell ref="E24:E28"/>
    <mergeCell ref="E30:E44"/>
    <mergeCell ref="E46:E49"/>
    <mergeCell ref="E51:E54"/>
    <mergeCell ref="E56:E57"/>
    <mergeCell ref="E59:E61"/>
    <mergeCell ref="J4:J5"/>
    <mergeCell ref="J6:J7"/>
    <mergeCell ref="J8:J13"/>
    <mergeCell ref="J14:J16"/>
    <mergeCell ref="J17:J23"/>
    <mergeCell ref="J24:J29"/>
    <mergeCell ref="J30:J45"/>
    <mergeCell ref="J46:J50"/>
    <mergeCell ref="J51:J55"/>
    <mergeCell ref="J56:J58"/>
    <mergeCell ref="J59:J62"/>
    <mergeCell ref="J63:J6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2019-12-03T09:02:18Z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