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402"/>
  </bookViews>
  <sheets>
    <sheet name="报价" sheetId="14" r:id="rId1"/>
  </sheets>
  <definedNames>
    <definedName name="_xlnm.Print_Area" localSheetId="0">报价!$A$1:$G$51</definedName>
    <definedName name="_xlnm.Print_Titles" localSheetId="0">报价!$9:$9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<sst xmlns="http://schemas.openxmlformats.org/spreadsheetml/2006/main" count="118" uniqueCount="106">
  <si>
    <t>先声药业会务服务报价</t>
  </si>
  <si>
    <t>项目名称： SIM0308-02-Y-2-201 PSCI全国研究者会</t>
  </si>
  <si>
    <r>
      <rPr>
        <b/>
        <sz val="10"/>
        <rFont val="宋体"/>
        <charset val="134"/>
      </rPr>
      <t>供应商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康辉集团北京国际会议展览有限公司</t>
    </r>
  </si>
  <si>
    <t>活动时间：10.13</t>
  </si>
  <si>
    <r>
      <rPr>
        <b/>
        <sz val="10"/>
        <rFont val="宋体"/>
        <charset val="134"/>
      </rPr>
      <t>联络人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王凤雨</t>
    </r>
  </si>
  <si>
    <t>活动地点：合肥蜀山福朋喜来登</t>
  </si>
  <si>
    <r>
      <rPr>
        <b/>
        <sz val="10"/>
        <rFont val="宋体"/>
        <charset val="134"/>
      </rPr>
      <t>手机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15210370021</t>
    </r>
  </si>
  <si>
    <t>拟参加人数：68+40</t>
  </si>
  <si>
    <r>
      <rPr>
        <b/>
        <sz val="10"/>
        <rFont val="宋体"/>
        <charset val="134"/>
      </rPr>
      <t>邮箱</t>
    </r>
    <r>
      <rPr>
        <b/>
        <sz val="10"/>
        <rFont val="Arial"/>
        <charset val="134"/>
      </rPr>
      <t>:</t>
    </r>
    <r>
      <rPr>
        <b/>
        <sz val="10"/>
        <rFont val="宋体"/>
        <charset val="134"/>
      </rPr>
      <t>wangfengyu@cct.cn</t>
    </r>
  </si>
  <si>
    <t>地接社</t>
  </si>
  <si>
    <t>报价</t>
  </si>
  <si>
    <t>服务内容</t>
  </si>
  <si>
    <t>服务描述</t>
  </si>
  <si>
    <t>单价</t>
  </si>
  <si>
    <t>数量1</t>
  </si>
  <si>
    <t>数量2</t>
  </si>
  <si>
    <t>小计</t>
  </si>
  <si>
    <t>A. 主要费用-地接社</t>
  </si>
  <si>
    <t>小交通</t>
  </si>
  <si>
    <t>接送机-合肥机场</t>
  </si>
  <si>
    <t>帕萨特或同级</t>
  </si>
  <si>
    <t>别克GL8</t>
  </si>
  <si>
    <t>接送站</t>
  </si>
  <si>
    <t>舞台地毯</t>
  </si>
  <si>
    <t>拉绒地毯，1.83×2.44/块*10块</t>
  </si>
  <si>
    <t>预估尺寸，需实地测量，报单价</t>
  </si>
  <si>
    <t>颜色</t>
  </si>
  <si>
    <t>音响</t>
  </si>
  <si>
    <t>手持无线话筒</t>
  </si>
  <si>
    <t>6个（音响设备全套含4个话筒）</t>
  </si>
  <si>
    <t>会议还是表演</t>
  </si>
  <si>
    <t>手拉手</t>
  </si>
  <si>
    <t>15个（15个起租）</t>
  </si>
  <si>
    <t>音响设备全套</t>
  </si>
  <si>
    <t>含调音台、4个话筒</t>
  </si>
  <si>
    <t>音响控台技术老师</t>
  </si>
  <si>
    <t>摄影</t>
  </si>
  <si>
    <t>10.13普通摄影</t>
  </si>
  <si>
    <t>会议当天，需要给到电子版照片</t>
  </si>
  <si>
    <t>直播技术老师</t>
  </si>
  <si>
    <t>摄像</t>
  </si>
  <si>
    <t>10.13一人单机位</t>
  </si>
  <si>
    <t>需要与线上会议连接的直播机位</t>
  </si>
  <si>
    <t>如果有大屏酒店不管切换的话另外安排会议控台1000元</t>
  </si>
  <si>
    <t>灯光</t>
  </si>
  <si>
    <t>面光灯</t>
  </si>
  <si>
    <t>灯架</t>
  </si>
  <si>
    <t>线上会议简单线上会议无推流直播</t>
  </si>
  <si>
    <t>摄像机</t>
  </si>
  <si>
    <t>双机位</t>
  </si>
  <si>
    <t>一个录整体现场情况，另一个传递到线上</t>
  </si>
  <si>
    <t>音视频采集器</t>
  </si>
  <si>
    <t>线上会议技术支持</t>
  </si>
  <si>
    <t>5G盒子网络</t>
  </si>
  <si>
    <t>100兆流量</t>
  </si>
  <si>
    <t>物料制作</t>
  </si>
  <si>
    <t>席卡A4三折，250g铜版纸（会议）</t>
  </si>
  <si>
    <t>预估108人</t>
  </si>
  <si>
    <t>席卡A4三折，250g铜版纸（用餐）</t>
  </si>
  <si>
    <t>椅背贴，彩色不干胶，模板确定</t>
  </si>
  <si>
    <t>预估20人</t>
  </si>
  <si>
    <t>签到背景板1个</t>
  </si>
  <si>
    <t>预估4m*3m，桁架+喷绘，含人工运费，按平方报价</t>
  </si>
  <si>
    <t>易拉宝</t>
  </si>
  <si>
    <t>1.2*2m,铝合金+PP写真</t>
  </si>
  <si>
    <t>前台签到</t>
  </si>
  <si>
    <t>走廊指引</t>
  </si>
  <si>
    <t>背景板</t>
  </si>
  <si>
    <t>国庆前实地采</t>
  </si>
  <si>
    <t>接机牌2个</t>
  </si>
  <si>
    <t>40cm*60cm，KT板</t>
  </si>
  <si>
    <t>卡+挂绳，pvc，橄榄扣，涤纶带，8*12cm</t>
  </si>
  <si>
    <t>会议议程</t>
  </si>
  <si>
    <t>预估108人，彩打，A4纸</t>
  </si>
  <si>
    <t>需求取消</t>
  </si>
  <si>
    <t>参会人员名单</t>
  </si>
  <si>
    <t>宣传册——250g铜版纸，骑马钉装订</t>
  </si>
  <si>
    <t>预估14页/份*108份</t>
  </si>
  <si>
    <t>方案</t>
  </si>
  <si>
    <t>预估108人，黑白，预估104页/份，A5胶状</t>
  </si>
  <si>
    <t>方案摘要</t>
  </si>
  <si>
    <t>预估108人，黑白，A4双面打印，订书机装订</t>
  </si>
  <si>
    <t>PPT-双面彩打，订书机装订</t>
  </si>
  <si>
    <t>预估108人，彩打，A4纸，页数暂无，请填报单价</t>
  </si>
  <si>
    <t>上会人员</t>
  </si>
  <si>
    <t>当地现场执行人员</t>
  </si>
  <si>
    <t>10.12-10.13两天各2人（每天8小时内）</t>
  </si>
  <si>
    <t>讲台花</t>
  </si>
  <si>
    <t>会场</t>
  </si>
  <si>
    <t>直径60cm</t>
  </si>
  <si>
    <t>外出用餐</t>
  </si>
  <si>
    <t>费用垫付</t>
  </si>
  <si>
    <t>保险</t>
  </si>
  <si>
    <t>10.12-10.13意外险</t>
  </si>
  <si>
    <t>信息服务（前期信息收集+酒店落实对接）</t>
  </si>
  <si>
    <t>费用合计</t>
  </si>
  <si>
    <t>B. 其余费用</t>
  </si>
  <si>
    <t>12号晚上自助，办理入住签到问是否需要晚餐，如果需要和房卡放一起</t>
  </si>
  <si>
    <t>，如果不在酒店吃，有一个报销额度</t>
  </si>
  <si>
    <t>/</t>
  </si>
  <si>
    <t>13日准备15份打包点心是、水果、酸奶、三明治，品质好点的</t>
  </si>
  <si>
    <t>服务费</t>
  </si>
  <si>
    <t>A-C费用合计</t>
  </si>
  <si>
    <t>D. 税</t>
  </si>
  <si>
    <t>增值税</t>
  </si>
  <si>
    <r>
      <rPr>
        <b/>
        <sz val="9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</si>
</sst>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12"/>
      <name val="宋体"/>
      <charset val="134"/>
    </font>
    <font>
      <b/>
      <sz val="9"/>
      <name val="微软雅黑"/>
      <charset val="134"/>
    </font>
    <font>
      <b/>
      <sz val="10"/>
      <name val="微软雅黑"/>
      <charset val="134"/>
    </font>
    <font>
      <b/>
      <sz val="18"/>
      <name val="微软雅黑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9"/>
      <name val="微软雅黑"/>
      <charset val="134"/>
    </font>
    <font>
      <b/>
      <sz val="9"/>
      <color rgb="FFFF0000"/>
      <name val="微软雅黑"/>
      <charset val="134"/>
    </font>
    <font>
      <b/>
      <sz val="9"/>
      <color theme="1"/>
      <name val="微软雅黑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0"/>
      <name val="微软雅黑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47AF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4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7" fillId="0" borderId="44" applyNumberFormat="0" applyFill="0" applyAlignment="0" applyProtection="0">
      <alignment vertical="center"/>
    </xf>
    <xf numFmtId="0" fontId="18" fillId="0" borderId="4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46" applyNumberFormat="0" applyAlignment="0" applyProtection="0">
      <alignment vertical="center"/>
    </xf>
    <xf numFmtId="0" fontId="20" fillId="11" borderId="47" applyNumberFormat="0" applyAlignment="0" applyProtection="0">
      <alignment vertical="center"/>
    </xf>
    <xf numFmtId="0" fontId="21" fillId="11" borderId="46" applyNumberFormat="0" applyAlignment="0" applyProtection="0">
      <alignment vertical="center"/>
    </xf>
    <xf numFmtId="0" fontId="22" fillId="12" borderId="48" applyNumberFormat="0" applyAlignment="0" applyProtection="0">
      <alignment vertical="center"/>
    </xf>
    <xf numFmtId="0" fontId="23" fillId="0" borderId="49" applyNumberFormat="0" applyFill="0" applyAlignment="0" applyProtection="0">
      <alignment vertical="center"/>
    </xf>
    <xf numFmtId="0" fontId="24" fillId="0" borderId="50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/>
  </cellStyleXfs>
  <cellXfs count="9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left" vertical="center"/>
    </xf>
    <xf numFmtId="0" fontId="1" fillId="5" borderId="27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right" vertical="center" wrapText="1"/>
    </xf>
    <xf numFmtId="0" fontId="1" fillId="2" borderId="31" xfId="0" applyFont="1" applyFill="1" applyBorder="1" applyAlignment="1">
      <alignment horizontal="right" vertical="center"/>
    </xf>
    <xf numFmtId="9" fontId="1" fillId="2" borderId="32" xfId="0" applyNumberFormat="1" applyFont="1" applyFill="1" applyBorder="1" applyAlignment="1">
      <alignment horizontal="center" vertical="center"/>
    </xf>
    <xf numFmtId="9" fontId="1" fillId="2" borderId="33" xfId="0" applyNumberFormat="1" applyFont="1" applyFill="1" applyBorder="1" applyAlignment="1">
      <alignment horizontal="center" vertical="center"/>
    </xf>
    <xf numFmtId="9" fontId="1" fillId="2" borderId="21" xfId="0" applyNumberFormat="1" applyFont="1" applyFill="1" applyBorder="1" applyAlignment="1">
      <alignment horizontal="center" vertical="center"/>
    </xf>
    <xf numFmtId="9" fontId="1" fillId="2" borderId="34" xfId="0" applyNumberFormat="1" applyFont="1" applyFill="1" applyBorder="1" applyAlignment="1">
      <alignment horizontal="center" vertical="center"/>
    </xf>
    <xf numFmtId="176" fontId="1" fillId="2" borderId="35" xfId="0" applyNumberFormat="1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right" vertical="center" wrapText="1"/>
    </xf>
    <xf numFmtId="0" fontId="1" fillId="7" borderId="24" xfId="0" applyFont="1" applyFill="1" applyBorder="1" applyAlignment="1">
      <alignment horizontal="right" vertical="center" wrapText="1"/>
    </xf>
    <xf numFmtId="177" fontId="1" fillId="7" borderId="25" xfId="0" applyNumberFormat="1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left" vertical="center"/>
    </xf>
    <xf numFmtId="0" fontId="1" fillId="8" borderId="27" xfId="0" applyFont="1" applyFill="1" applyBorder="1" applyAlignment="1">
      <alignment horizontal="left" vertical="center"/>
    </xf>
    <xf numFmtId="0" fontId="1" fillId="8" borderId="28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/>
    </xf>
    <xf numFmtId="10" fontId="1" fillId="2" borderId="37" xfId="0" applyNumberFormat="1" applyFont="1" applyFill="1" applyBorder="1" applyAlignment="1">
      <alignment horizontal="center" vertical="center"/>
    </xf>
    <xf numFmtId="9" fontId="1" fillId="2" borderId="38" xfId="0" applyNumberFormat="1" applyFont="1" applyFill="1" applyBorder="1" applyAlignment="1">
      <alignment horizontal="center" vertical="center"/>
    </xf>
    <xf numFmtId="9" fontId="1" fillId="2" borderId="39" xfId="0" applyNumberFormat="1" applyFont="1" applyFill="1" applyBorder="1" applyAlignment="1">
      <alignment horizontal="center" vertical="center"/>
    </xf>
    <xf numFmtId="9" fontId="1" fillId="2" borderId="40" xfId="0" applyNumberFormat="1" applyFont="1" applyFill="1" applyBorder="1" applyAlignment="1">
      <alignment horizontal="center" vertical="center"/>
    </xf>
    <xf numFmtId="177" fontId="1" fillId="0" borderId="4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right" vertical="center" wrapText="1"/>
    </xf>
    <xf numFmtId="0" fontId="1" fillId="7" borderId="2" xfId="0" applyFont="1" applyFill="1" applyBorder="1" applyAlignment="1">
      <alignment horizontal="right" vertical="center" wrapText="1"/>
    </xf>
    <xf numFmtId="176" fontId="1" fillId="6" borderId="4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3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4" fontId="1" fillId="0" borderId="0" xfId="0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47625</xdr:colOff>
      <xdr:row>0</xdr:row>
      <xdr:rowOff>104775</xdr:rowOff>
    </xdr:from>
    <xdr:to>
      <xdr:col>1</xdr:col>
      <xdr:colOff>19843</xdr:colOff>
      <xdr:row>2</xdr:row>
      <xdr:rowOff>18172</xdr:rowOff>
    </xdr:to>
    <xdr:pic>
      <xdr:nvPicPr>
        <xdr:cNvPr id="25901" name="Picture 1" descr="simcere logo 国内版 landscape"/>
        <xdr:cNvPicPr>
          <a:picLocks noChangeAspect="1" noChangeArrowheads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25" y="104775"/>
          <a:ext cx="749300" cy="419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O51"/>
  <sheetViews>
    <sheetView tabSelected="1" zoomScale="85" zoomScaleNormal="85" topLeftCell="A5" workbookViewId="0">
      <selection activeCell="I39" sqref="I39"/>
    </sheetView>
  </sheetViews>
  <sheetFormatPr defaultColWidth="9" defaultRowHeight="19.95" customHeight="1"/>
  <cols>
    <col min="1" max="1" width="10.2" style="3" customWidth="1"/>
    <col min="2" max="2" width="30.6" style="3" customWidth="1"/>
    <col min="3" max="3" width="39.5" style="4" customWidth="1"/>
    <col min="4" max="4" width="7.7" style="5" customWidth="1"/>
    <col min="5" max="5" width="6.8" style="5" customWidth="1"/>
    <col min="6" max="6" width="7.1" style="5" customWidth="1"/>
    <col min="7" max="7" width="10" style="5" customWidth="1"/>
    <col min="8" max="10" width="6.6" style="6" customWidth="1"/>
    <col min="11" max="12" width="6.4" style="6" customWidth="1"/>
    <col min="13" max="13" width="9.76666666666667" style="6" customWidth="1"/>
    <col min="14" max="16" width="6.4" style="6" customWidth="1"/>
    <col min="17" max="16384" width="9" style="6"/>
  </cols>
  <sheetData>
    <row r="1" customHeight="1" spans="1:7">
      <c r="A1" s="7"/>
      <c r="B1" s="7"/>
      <c r="C1" s="8"/>
      <c r="D1" s="9"/>
      <c r="E1" s="6"/>
      <c r="F1" s="6"/>
      <c r="G1" s="6"/>
    </row>
    <row r="2" customHeight="1" spans="1:7">
      <c r="A2" s="7"/>
      <c r="B2" s="7"/>
      <c r="C2" s="8"/>
      <c r="D2" s="9"/>
      <c r="E2" s="6"/>
      <c r="F2" s="6"/>
      <c r="G2" s="6"/>
    </row>
    <row r="3" customHeight="1" spans="1:7">
      <c r="A3" s="10" t="s">
        <v>0</v>
      </c>
      <c r="B3" s="10"/>
      <c r="C3" s="10"/>
      <c r="D3" s="10"/>
      <c r="E3" s="10"/>
      <c r="F3" s="10"/>
      <c r="G3" s="10"/>
    </row>
    <row r="4" s="1" customFormat="1" customHeight="1" spans="1:7">
      <c r="A4" s="11" t="s">
        <v>1</v>
      </c>
      <c r="B4" s="11"/>
      <c r="C4" s="12"/>
      <c r="D4" s="13" t="s">
        <v>2</v>
      </c>
      <c r="E4" s="14"/>
      <c r="F4" s="14"/>
      <c r="G4" s="14"/>
    </row>
    <row r="5" s="1" customFormat="1" customHeight="1" spans="1:7">
      <c r="A5" s="13" t="s">
        <v>3</v>
      </c>
      <c r="B5" s="13"/>
      <c r="C5" s="12"/>
      <c r="D5" s="13" t="s">
        <v>4</v>
      </c>
      <c r="E5" s="14"/>
      <c r="F5" s="14"/>
      <c r="G5" s="14"/>
    </row>
    <row r="6" s="1" customFormat="1" customHeight="1" spans="1:7">
      <c r="A6" s="13" t="s">
        <v>5</v>
      </c>
      <c r="B6" s="13"/>
      <c r="C6" s="15"/>
      <c r="D6" s="13" t="s">
        <v>6</v>
      </c>
      <c r="E6" s="14"/>
      <c r="F6" s="14"/>
      <c r="G6" s="14"/>
    </row>
    <row r="7" s="1" customFormat="1" customHeight="1" spans="1:7">
      <c r="A7" s="13" t="s">
        <v>7</v>
      </c>
      <c r="B7" s="13"/>
      <c r="C7" s="15"/>
      <c r="D7" s="16" t="s">
        <v>8</v>
      </c>
      <c r="E7" s="14"/>
      <c r="F7" s="14"/>
      <c r="G7" s="14"/>
    </row>
    <row r="8" s="1" customFormat="1" customHeight="1" spans="1:7">
      <c r="A8" s="17" t="s">
        <v>9</v>
      </c>
      <c r="B8" s="18"/>
      <c r="C8" s="18"/>
      <c r="D8" s="19" t="s">
        <v>10</v>
      </c>
      <c r="E8" s="20"/>
      <c r="F8" s="20"/>
      <c r="G8" s="21"/>
    </row>
    <row r="9" s="1" customFormat="1" customHeight="1" spans="1:7">
      <c r="A9" s="22" t="s">
        <v>11</v>
      </c>
      <c r="B9" s="23"/>
      <c r="C9" s="24" t="s">
        <v>12</v>
      </c>
      <c r="D9" s="25" t="s">
        <v>13</v>
      </c>
      <c r="E9" s="26" t="s">
        <v>14</v>
      </c>
      <c r="F9" s="26" t="s">
        <v>15</v>
      </c>
      <c r="G9" s="27" t="s">
        <v>16</v>
      </c>
    </row>
    <row r="10" s="1" customFormat="1" customHeight="1" spans="1:7">
      <c r="A10" s="28" t="s">
        <v>17</v>
      </c>
      <c r="B10" s="29"/>
      <c r="C10" s="29"/>
      <c r="D10" s="28"/>
      <c r="E10" s="29"/>
      <c r="F10" s="29"/>
      <c r="G10" s="30"/>
    </row>
    <row r="11" s="1" customFormat="1" customHeight="1" spans="1:7">
      <c r="A11" s="31" t="s">
        <v>18</v>
      </c>
      <c r="B11" s="31" t="s">
        <v>19</v>
      </c>
      <c r="C11" s="32" t="s">
        <v>20</v>
      </c>
      <c r="D11" s="33">
        <v>290</v>
      </c>
      <c r="E11" s="34">
        <v>20</v>
      </c>
      <c r="F11" s="34">
        <v>2</v>
      </c>
      <c r="G11" s="35">
        <f>F11*E11*D11</f>
        <v>11600</v>
      </c>
    </row>
    <row r="12" s="1" customFormat="1" customHeight="1" spans="1:7">
      <c r="A12" s="36"/>
      <c r="B12" s="37"/>
      <c r="C12" s="38" t="s">
        <v>21</v>
      </c>
      <c r="D12" s="33">
        <v>340</v>
      </c>
      <c r="E12" s="34">
        <v>18</v>
      </c>
      <c r="F12" s="34">
        <v>2</v>
      </c>
      <c r="G12" s="35">
        <f t="shared" ref="G12:G15" si="0">F12*E12*D12</f>
        <v>12240</v>
      </c>
    </row>
    <row r="13" s="1" customFormat="1" customHeight="1" spans="1:7">
      <c r="A13" s="36"/>
      <c r="B13" s="31" t="s">
        <v>22</v>
      </c>
      <c r="C13" s="32" t="s">
        <v>20</v>
      </c>
      <c r="D13" s="33">
        <v>200</v>
      </c>
      <c r="E13" s="34">
        <v>20</v>
      </c>
      <c r="F13" s="34">
        <v>2</v>
      </c>
      <c r="G13" s="35">
        <f t="shared" si="0"/>
        <v>8000</v>
      </c>
    </row>
    <row r="14" s="1" customFormat="1" customHeight="1" spans="1:7">
      <c r="A14" s="37"/>
      <c r="B14" s="37"/>
      <c r="C14" s="38" t="s">
        <v>21</v>
      </c>
      <c r="D14" s="33">
        <v>250</v>
      </c>
      <c r="E14" s="34">
        <v>10</v>
      </c>
      <c r="F14" s="34">
        <v>2</v>
      </c>
      <c r="G14" s="35">
        <f t="shared" si="0"/>
        <v>5000</v>
      </c>
    </row>
    <row r="15" s="1" customFormat="1" customHeight="1" spans="1:9">
      <c r="A15" s="39" t="s">
        <v>23</v>
      </c>
      <c r="B15" s="32" t="s">
        <v>24</v>
      </c>
      <c r="C15" s="38" t="s">
        <v>25</v>
      </c>
      <c r="D15" s="33">
        <v>25</v>
      </c>
      <c r="E15" s="34">
        <v>45</v>
      </c>
      <c r="F15" s="34">
        <v>1</v>
      </c>
      <c r="G15" s="40">
        <f t="shared" si="0"/>
        <v>1125</v>
      </c>
      <c r="I15" s="1" t="s">
        <v>26</v>
      </c>
    </row>
    <row r="16" s="1" customFormat="1" customHeight="1" spans="1:9">
      <c r="A16" s="31" t="s">
        <v>27</v>
      </c>
      <c r="B16" s="41" t="s">
        <v>28</v>
      </c>
      <c r="C16" s="38" t="s">
        <v>29</v>
      </c>
      <c r="D16" s="33">
        <v>100</v>
      </c>
      <c r="E16" s="34">
        <v>6</v>
      </c>
      <c r="F16" s="34">
        <v>1</v>
      </c>
      <c r="G16" s="40">
        <f t="shared" ref="G16:G43" si="1">F16*E16*D16</f>
        <v>600</v>
      </c>
      <c r="I16" s="1" t="s">
        <v>30</v>
      </c>
    </row>
    <row r="17" s="1" customFormat="1" customHeight="1" spans="1:7">
      <c r="A17" s="36"/>
      <c r="B17" s="41" t="s">
        <v>31</v>
      </c>
      <c r="C17" s="38" t="s">
        <v>32</v>
      </c>
      <c r="D17" s="33">
        <v>160</v>
      </c>
      <c r="E17" s="34">
        <v>15</v>
      </c>
      <c r="F17" s="34">
        <v>1</v>
      </c>
      <c r="G17" s="40">
        <f t="shared" ref="G17" si="2">F17*E17*D17</f>
        <v>2400</v>
      </c>
    </row>
    <row r="18" s="1" customFormat="1" customHeight="1" spans="1:9">
      <c r="A18" s="37"/>
      <c r="B18" s="41" t="s">
        <v>33</v>
      </c>
      <c r="C18" s="38" t="s">
        <v>34</v>
      </c>
      <c r="D18" s="33">
        <v>3000</v>
      </c>
      <c r="E18" s="34">
        <v>1</v>
      </c>
      <c r="F18" s="34">
        <v>1</v>
      </c>
      <c r="G18" s="40">
        <f t="shared" si="1"/>
        <v>3000</v>
      </c>
      <c r="I18" s="1" t="s">
        <v>35</v>
      </c>
    </row>
    <row r="19" s="1" customFormat="1" customHeight="1" spans="1:10">
      <c r="A19" s="39" t="s">
        <v>36</v>
      </c>
      <c r="B19" s="41" t="s">
        <v>37</v>
      </c>
      <c r="C19" s="38" t="s">
        <v>38</v>
      </c>
      <c r="D19" s="33">
        <v>1500</v>
      </c>
      <c r="E19" s="34">
        <v>1</v>
      </c>
      <c r="F19" s="34">
        <v>1</v>
      </c>
      <c r="G19" s="40">
        <f t="shared" si="1"/>
        <v>1500</v>
      </c>
      <c r="I19" s="1" t="s">
        <v>39</v>
      </c>
      <c r="J19" s="91"/>
    </row>
    <row r="20" s="1" customFormat="1" customHeight="1" spans="1:9">
      <c r="A20" s="39" t="s">
        <v>40</v>
      </c>
      <c r="B20" s="41" t="s">
        <v>41</v>
      </c>
      <c r="C20" s="38" t="s">
        <v>42</v>
      </c>
      <c r="D20" s="33">
        <v>1500</v>
      </c>
      <c r="E20" s="34">
        <v>1</v>
      </c>
      <c r="F20" s="34">
        <v>1</v>
      </c>
      <c r="G20" s="40">
        <f t="shared" si="1"/>
        <v>1500</v>
      </c>
      <c r="I20" s="1" t="s">
        <v>43</v>
      </c>
    </row>
    <row r="21" s="1" customFormat="1" customHeight="1" spans="1:7">
      <c r="A21" s="39" t="s">
        <v>44</v>
      </c>
      <c r="B21" s="41" t="s">
        <v>45</v>
      </c>
      <c r="C21" s="38" t="s">
        <v>46</v>
      </c>
      <c r="D21" s="33">
        <v>160</v>
      </c>
      <c r="E21" s="34">
        <v>4</v>
      </c>
      <c r="F21" s="34">
        <v>1</v>
      </c>
      <c r="G21" s="40">
        <f t="shared" si="1"/>
        <v>640</v>
      </c>
    </row>
    <row r="22" s="1" customFormat="1" customHeight="1" spans="1:9">
      <c r="A22" s="31" t="s">
        <v>47</v>
      </c>
      <c r="B22" s="41" t="s">
        <v>48</v>
      </c>
      <c r="C22" s="38" t="s">
        <v>49</v>
      </c>
      <c r="D22" s="33">
        <v>1600</v>
      </c>
      <c r="E22" s="34">
        <v>1</v>
      </c>
      <c r="F22" s="34">
        <v>2</v>
      </c>
      <c r="G22" s="40">
        <f t="shared" si="1"/>
        <v>3200</v>
      </c>
      <c r="I22" s="1" t="s">
        <v>50</v>
      </c>
    </row>
    <row r="23" s="1" customFormat="1" customHeight="1" spans="1:7">
      <c r="A23" s="36"/>
      <c r="B23" s="41" t="s">
        <v>51</v>
      </c>
      <c r="C23" s="38"/>
      <c r="D23" s="33">
        <v>220</v>
      </c>
      <c r="E23" s="34">
        <v>1</v>
      </c>
      <c r="F23" s="34">
        <v>1</v>
      </c>
      <c r="G23" s="40">
        <f t="shared" si="1"/>
        <v>220</v>
      </c>
    </row>
    <row r="24" s="1" customFormat="1" customHeight="1" spans="1:7">
      <c r="A24" s="36"/>
      <c r="B24" s="41" t="s">
        <v>52</v>
      </c>
      <c r="C24" s="38"/>
      <c r="D24" s="33">
        <v>1500</v>
      </c>
      <c r="E24" s="34">
        <v>1</v>
      </c>
      <c r="F24" s="34">
        <v>1</v>
      </c>
      <c r="G24" s="40">
        <f t="shared" si="1"/>
        <v>1500</v>
      </c>
    </row>
    <row r="25" s="1" customFormat="1" customHeight="1" spans="1:7">
      <c r="A25" s="37"/>
      <c r="B25" s="41" t="s">
        <v>53</v>
      </c>
      <c r="C25" s="38" t="s">
        <v>54</v>
      </c>
      <c r="D25" s="33">
        <v>500</v>
      </c>
      <c r="E25" s="34">
        <v>1</v>
      </c>
      <c r="F25" s="34">
        <v>1</v>
      </c>
      <c r="G25" s="40">
        <f t="shared" si="1"/>
        <v>500</v>
      </c>
    </row>
    <row r="26" s="1" customFormat="1" customHeight="1" spans="1:7">
      <c r="A26" s="32" t="s">
        <v>55</v>
      </c>
      <c r="B26" s="41" t="s">
        <v>56</v>
      </c>
      <c r="C26" s="42" t="s">
        <v>57</v>
      </c>
      <c r="D26" s="33">
        <v>8</v>
      </c>
      <c r="E26" s="34">
        <v>1</v>
      </c>
      <c r="F26" s="34">
        <v>108</v>
      </c>
      <c r="G26" s="35">
        <f t="shared" si="1"/>
        <v>864</v>
      </c>
    </row>
    <row r="27" s="1" customFormat="1" customHeight="1" spans="1:7">
      <c r="A27" s="32"/>
      <c r="B27" s="41" t="s">
        <v>58</v>
      </c>
      <c r="C27" s="42" t="s">
        <v>57</v>
      </c>
      <c r="D27" s="33">
        <v>8</v>
      </c>
      <c r="E27" s="34">
        <v>1</v>
      </c>
      <c r="F27" s="34">
        <v>108</v>
      </c>
      <c r="G27" s="35">
        <f t="shared" ref="G27:G31" si="3">F27*E27*D27</f>
        <v>864</v>
      </c>
    </row>
    <row r="28" s="1" customFormat="1" customHeight="1" spans="1:7">
      <c r="A28" s="32"/>
      <c r="B28" s="41" t="s">
        <v>59</v>
      </c>
      <c r="C28" s="42" t="s">
        <v>60</v>
      </c>
      <c r="D28" s="43">
        <v>5</v>
      </c>
      <c r="E28" s="44">
        <v>1</v>
      </c>
      <c r="F28" s="44">
        <v>20</v>
      </c>
      <c r="G28" s="35">
        <f t="shared" si="3"/>
        <v>100</v>
      </c>
    </row>
    <row r="29" s="1" customFormat="1" customHeight="1" spans="1:7">
      <c r="A29" s="32"/>
      <c r="B29" s="41" t="s">
        <v>61</v>
      </c>
      <c r="C29" s="42" t="s">
        <v>62</v>
      </c>
      <c r="D29" s="43">
        <f>150*4*3</f>
        <v>1800</v>
      </c>
      <c r="E29" s="44">
        <v>1</v>
      </c>
      <c r="F29" s="44">
        <v>1</v>
      </c>
      <c r="G29" s="35">
        <f t="shared" si="3"/>
        <v>1800</v>
      </c>
    </row>
    <row r="30" s="1" customFormat="1" customHeight="1" spans="1:11">
      <c r="A30" s="32"/>
      <c r="B30" s="41" t="s">
        <v>63</v>
      </c>
      <c r="C30" s="42" t="s">
        <v>64</v>
      </c>
      <c r="D30" s="43">
        <v>200</v>
      </c>
      <c r="E30" s="44">
        <v>1</v>
      </c>
      <c r="F30" s="44">
        <v>1</v>
      </c>
      <c r="G30" s="35">
        <f t="shared" si="3"/>
        <v>200</v>
      </c>
      <c r="H30" s="1" t="s">
        <v>65</v>
      </c>
      <c r="I30" s="1" t="s">
        <v>66</v>
      </c>
      <c r="J30" s="1" t="s">
        <v>67</v>
      </c>
      <c r="K30" s="1" t="s">
        <v>68</v>
      </c>
    </row>
    <row r="31" s="1" customFormat="1" customHeight="1" spans="1:7">
      <c r="A31" s="32"/>
      <c r="B31" s="41" t="s">
        <v>69</v>
      </c>
      <c r="C31" s="42" t="s">
        <v>70</v>
      </c>
      <c r="D31" s="43">
        <v>40</v>
      </c>
      <c r="E31" s="44">
        <v>2</v>
      </c>
      <c r="F31" s="44">
        <v>1</v>
      </c>
      <c r="G31" s="35">
        <f t="shared" si="3"/>
        <v>80</v>
      </c>
    </row>
    <row r="32" s="1" customFormat="1" customHeight="1" spans="1:7">
      <c r="A32" s="32"/>
      <c r="B32" s="41" t="s">
        <v>71</v>
      </c>
      <c r="C32" s="42" t="s">
        <v>57</v>
      </c>
      <c r="D32" s="43">
        <v>12</v>
      </c>
      <c r="E32" s="44">
        <v>1</v>
      </c>
      <c r="F32" s="44">
        <v>108</v>
      </c>
      <c r="G32" s="35">
        <f t="shared" si="1"/>
        <v>1296</v>
      </c>
    </row>
    <row r="33" s="1" customFormat="1" customHeight="1" spans="1:8">
      <c r="A33" s="32"/>
      <c r="B33" s="41" t="s">
        <v>72</v>
      </c>
      <c r="C33" s="42" t="s">
        <v>73</v>
      </c>
      <c r="D33" s="43"/>
      <c r="E33" s="44">
        <v>2</v>
      </c>
      <c r="F33" s="44">
        <v>108</v>
      </c>
      <c r="G33" s="40">
        <f t="shared" ref="G33:G38" si="4">F33*E33*D33</f>
        <v>0</v>
      </c>
      <c r="H33" s="45" t="s">
        <v>74</v>
      </c>
    </row>
    <row r="34" s="1" customFormat="1" ht="22.2" customHeight="1" spans="1:8">
      <c r="A34" s="32"/>
      <c r="B34" s="41" t="s">
        <v>75</v>
      </c>
      <c r="C34" s="42" t="s">
        <v>73</v>
      </c>
      <c r="D34" s="43"/>
      <c r="E34" s="44">
        <v>4</v>
      </c>
      <c r="F34" s="44">
        <v>108</v>
      </c>
      <c r="G34" s="40">
        <f t="shared" si="4"/>
        <v>0</v>
      </c>
      <c r="H34" s="45" t="s">
        <v>74</v>
      </c>
    </row>
    <row r="35" s="1" customFormat="1" customHeight="1" spans="1:8">
      <c r="A35" s="32"/>
      <c r="B35" s="41" t="s">
        <v>76</v>
      </c>
      <c r="C35" s="42" t="s">
        <v>77</v>
      </c>
      <c r="D35" s="43"/>
      <c r="E35" s="44">
        <v>14</v>
      </c>
      <c r="F35" s="44">
        <v>108</v>
      </c>
      <c r="G35" s="40">
        <f t="shared" si="4"/>
        <v>0</v>
      </c>
      <c r="H35" s="45" t="s">
        <v>74</v>
      </c>
    </row>
    <row r="36" s="1" customFormat="1" customHeight="1" spans="1:13">
      <c r="A36" s="32"/>
      <c r="B36" s="41" t="s">
        <v>78</v>
      </c>
      <c r="C36" s="42" t="s">
        <v>79</v>
      </c>
      <c r="D36" s="43"/>
      <c r="E36" s="44">
        <v>104</v>
      </c>
      <c r="F36" s="44">
        <v>108</v>
      </c>
      <c r="G36" s="40">
        <f t="shared" si="4"/>
        <v>0</v>
      </c>
      <c r="H36" s="45" t="s">
        <v>74</v>
      </c>
      <c r="M36" s="92"/>
    </row>
    <row r="37" s="1" customFormat="1" customHeight="1" spans="1:13">
      <c r="A37" s="32"/>
      <c r="B37" s="41" t="s">
        <v>80</v>
      </c>
      <c r="C37" s="42" t="s">
        <v>81</v>
      </c>
      <c r="D37" s="43"/>
      <c r="E37" s="44">
        <v>26</v>
      </c>
      <c r="F37" s="44">
        <v>108</v>
      </c>
      <c r="G37" s="40">
        <f t="shared" si="4"/>
        <v>0</v>
      </c>
      <c r="H37" s="45" t="s">
        <v>74</v>
      </c>
      <c r="M37" s="92"/>
    </row>
    <row r="38" s="1" customFormat="1" customHeight="1" spans="1:13">
      <c r="A38" s="32"/>
      <c r="B38" s="41" t="s">
        <v>82</v>
      </c>
      <c r="C38" s="42" t="s">
        <v>83</v>
      </c>
      <c r="D38" s="46"/>
      <c r="E38" s="47">
        <v>200</v>
      </c>
      <c r="F38" s="44">
        <v>108</v>
      </c>
      <c r="G38" s="40">
        <f t="shared" si="4"/>
        <v>0</v>
      </c>
      <c r="H38" s="45" t="s">
        <v>74</v>
      </c>
      <c r="M38" s="93"/>
    </row>
    <row r="39" s="1" customFormat="1" ht="23.4" customHeight="1" spans="1:13">
      <c r="A39" s="32" t="s">
        <v>84</v>
      </c>
      <c r="B39" s="41" t="s">
        <v>85</v>
      </c>
      <c r="C39" s="42" t="s">
        <v>86</v>
      </c>
      <c r="D39" s="48">
        <v>400</v>
      </c>
      <c r="E39" s="49">
        <v>2</v>
      </c>
      <c r="F39" s="34">
        <v>2</v>
      </c>
      <c r="G39" s="35">
        <f t="shared" si="1"/>
        <v>1600</v>
      </c>
      <c r="M39" s="92"/>
    </row>
    <row r="40" s="1" customFormat="1" ht="23.4" customHeight="1" spans="1:13">
      <c r="A40" s="32" t="s">
        <v>87</v>
      </c>
      <c r="B40" s="50" t="s">
        <v>88</v>
      </c>
      <c r="C40" s="50" t="s">
        <v>89</v>
      </c>
      <c r="D40" s="46">
        <v>300</v>
      </c>
      <c r="E40" s="47">
        <v>1</v>
      </c>
      <c r="F40" s="34">
        <v>1</v>
      </c>
      <c r="G40" s="40">
        <f t="shared" si="1"/>
        <v>300</v>
      </c>
      <c r="M40" s="92"/>
    </row>
    <row r="41" s="2" customFormat="1" ht="23.4" customHeight="1" spans="1:7">
      <c r="A41" s="41" t="s">
        <v>90</v>
      </c>
      <c r="B41" s="50" t="s">
        <v>91</v>
      </c>
      <c r="C41" s="42"/>
      <c r="D41" s="51">
        <v>18000</v>
      </c>
      <c r="E41" s="52">
        <v>1</v>
      </c>
      <c r="F41" s="53">
        <v>1</v>
      </c>
      <c r="G41" s="35">
        <f t="shared" si="1"/>
        <v>18000</v>
      </c>
    </row>
    <row r="42" s="1" customFormat="1" customHeight="1" spans="1:13">
      <c r="A42" s="39" t="s">
        <v>92</v>
      </c>
      <c r="B42" s="50" t="s">
        <v>93</v>
      </c>
      <c r="C42" s="42"/>
      <c r="D42" s="46">
        <v>10</v>
      </c>
      <c r="E42" s="47">
        <v>108</v>
      </c>
      <c r="F42" s="34">
        <v>1</v>
      </c>
      <c r="G42" s="40">
        <f t="shared" si="1"/>
        <v>1080</v>
      </c>
      <c r="M42" s="93"/>
    </row>
    <row r="43" s="1" customFormat="1" customHeight="1" spans="1:7">
      <c r="A43" s="54" t="s">
        <v>94</v>
      </c>
      <c r="B43" s="54"/>
      <c r="C43" s="42" t="s">
        <v>57</v>
      </c>
      <c r="D43" s="55">
        <v>15</v>
      </c>
      <c r="E43" s="47">
        <v>108</v>
      </c>
      <c r="F43" s="34">
        <v>1</v>
      </c>
      <c r="G43" s="40">
        <f t="shared" si="1"/>
        <v>1620</v>
      </c>
    </row>
    <row r="44" s="1" customFormat="1" customHeight="1" spans="1:7">
      <c r="A44" s="56" t="s">
        <v>95</v>
      </c>
      <c r="B44" s="57"/>
      <c r="C44" s="57"/>
      <c r="D44" s="56"/>
      <c r="E44" s="57"/>
      <c r="F44" s="57"/>
      <c r="G44" s="58">
        <f>SUM(G11:G43)</f>
        <v>80829</v>
      </c>
    </row>
    <row r="45" s="1" customFormat="1" customHeight="1" spans="1:15">
      <c r="A45" s="59" t="s">
        <v>96</v>
      </c>
      <c r="B45" s="60"/>
      <c r="C45" s="60"/>
      <c r="D45" s="59"/>
      <c r="E45" s="60"/>
      <c r="F45" s="60"/>
      <c r="G45" s="61"/>
      <c r="H45" s="2" t="s">
        <v>97</v>
      </c>
      <c r="I45" s="2"/>
      <c r="J45" s="2"/>
      <c r="K45" s="2"/>
      <c r="L45" s="2"/>
      <c r="M45" s="94"/>
      <c r="N45" s="2"/>
      <c r="O45" s="2" t="s">
        <v>98</v>
      </c>
    </row>
    <row r="46" s="1" customFormat="1" customHeight="1" spans="1:8">
      <c r="A46" s="62" t="s">
        <v>99</v>
      </c>
      <c r="B46" s="63"/>
      <c r="C46" s="64" t="s">
        <v>99</v>
      </c>
      <c r="D46" s="65">
        <v>0</v>
      </c>
      <c r="E46" s="66">
        <v>0</v>
      </c>
      <c r="F46" s="66">
        <v>0</v>
      </c>
      <c r="G46" s="67">
        <f>F46*E46*D46</f>
        <v>0</v>
      </c>
      <c r="H46" s="1" t="s">
        <v>100</v>
      </c>
    </row>
    <row r="47" s="1" customFormat="1" customHeight="1" spans="1:7">
      <c r="A47" s="68" t="s">
        <v>101</v>
      </c>
      <c r="B47" s="69"/>
      <c r="C47" s="70"/>
      <c r="D47" s="71">
        <v>0.06</v>
      </c>
      <c r="E47" s="72"/>
      <c r="F47" s="73"/>
      <c r="G47" s="74">
        <f>(G44+G46)*D47</f>
        <v>4849.74</v>
      </c>
    </row>
    <row r="48" s="1" customFormat="1" customHeight="1" spans="1:7">
      <c r="A48" s="75" t="s">
        <v>102</v>
      </c>
      <c r="B48" s="76"/>
      <c r="C48" s="76"/>
      <c r="D48" s="75"/>
      <c r="E48" s="76"/>
      <c r="F48" s="76"/>
      <c r="G48" s="77">
        <f>G44+G47+G46</f>
        <v>85678.74</v>
      </c>
    </row>
    <row r="49" s="1" customFormat="1" customHeight="1" spans="1:7">
      <c r="A49" s="78" t="s">
        <v>103</v>
      </c>
      <c r="B49" s="79"/>
      <c r="C49" s="79"/>
      <c r="D49" s="78"/>
      <c r="E49" s="79"/>
      <c r="F49" s="79"/>
      <c r="G49" s="80"/>
    </row>
    <row r="50" s="1" customFormat="1" customHeight="1" spans="1:7">
      <c r="A50" s="81" t="s">
        <v>104</v>
      </c>
      <c r="B50" s="82"/>
      <c r="C50" s="83"/>
      <c r="D50" s="84">
        <v>0.06</v>
      </c>
      <c r="E50" s="85"/>
      <c r="F50" s="86"/>
      <c r="G50" s="87">
        <f>G48*D50</f>
        <v>5140.7244</v>
      </c>
    </row>
    <row r="51" s="1" customFormat="1" customHeight="1" spans="1:7">
      <c r="A51" s="88" t="s">
        <v>105</v>
      </c>
      <c r="B51" s="89"/>
      <c r="C51" s="89"/>
      <c r="D51" s="88"/>
      <c r="E51" s="89"/>
      <c r="F51" s="89"/>
      <c r="G51" s="90">
        <f>G48+G50</f>
        <v>90819.4644</v>
      </c>
    </row>
  </sheetData>
  <mergeCells count="34">
    <mergeCell ref="A3:G3"/>
    <mergeCell ref="D4:G4"/>
    <mergeCell ref="A5:B5"/>
    <mergeCell ref="D5:G5"/>
    <mergeCell ref="D6:G6"/>
    <mergeCell ref="A7:B7"/>
    <mergeCell ref="D7:G7"/>
    <mergeCell ref="A8:C8"/>
    <mergeCell ref="D8:G8"/>
    <mergeCell ref="A9:B9"/>
    <mergeCell ref="A10:C10"/>
    <mergeCell ref="D10:G10"/>
    <mergeCell ref="A43:B43"/>
    <mergeCell ref="A44:C44"/>
    <mergeCell ref="D44:F44"/>
    <mergeCell ref="A45:C45"/>
    <mergeCell ref="D45:G45"/>
    <mergeCell ref="A46:B46"/>
    <mergeCell ref="A47:B47"/>
    <mergeCell ref="D47:F47"/>
    <mergeCell ref="A48:C48"/>
    <mergeCell ref="D48:F48"/>
    <mergeCell ref="A49:C49"/>
    <mergeCell ref="D49:G49"/>
    <mergeCell ref="A50:B50"/>
    <mergeCell ref="D50:F50"/>
    <mergeCell ref="A51:C51"/>
    <mergeCell ref="D51:F51"/>
    <mergeCell ref="A11:A14"/>
    <mergeCell ref="A16:A18"/>
    <mergeCell ref="A22:A25"/>
    <mergeCell ref="A26:A38"/>
    <mergeCell ref="B11:B12"/>
    <mergeCell ref="B13:B14"/>
  </mergeCells>
  <printOptions horizontalCentered="1"/>
  <pageMargins left="0" right="0" top="0" bottom="0.251388888888889" header="0.5" footer="0.5"/>
  <pageSetup paperSize="9" scale="7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2005-04-02T15:37:00Z</dcterms:created>
  <cp:lastPrinted>2024-03-12T05:30:00Z</cp:lastPrinted>
  <dcterms:modified xsi:type="dcterms:W3CDTF">2024-09-27T03:36:02Z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2052-12.1.0.18276</vt:lpwstr>
  </property>
  <property fmtid="{D5CDD505-2E9C-101B-9397-08002B2CF9AE}" pid="6" name="ICV">
    <vt:lpwstr>00558D7E6B3A436F8414F74CDE470765_13</vt:lpwstr>
  </property>
  <property fmtid="{D5CDD505-2E9C-101B-9397-08002B2CF9AE}" pid="7" name="_AdHocReviewCycleID">
    <vt:i4>765594925</vt:i4>
  </property>
  <property fmtid="{D5CDD505-2E9C-101B-9397-08002B2CF9AE}" pid="8" name="_EmailSubject">
    <vt:lpwstr>20230221 先声药业2023年地接社供应商培训会会议纪要</vt:lpwstr>
  </property>
  <property fmtid="{D5CDD505-2E9C-101B-9397-08002B2CF9AE}" pid="9" name="_AuthorEmail">
    <vt:lpwstr>kevin.wu@united-event.com</vt:lpwstr>
  </property>
  <property fmtid="{D5CDD505-2E9C-101B-9397-08002B2CF9AE}" pid="10" name="_AuthorEmailDisplayName">
    <vt:lpwstr>Kevin Wu</vt:lpwstr>
  </property>
  <property fmtid="{D5CDD505-2E9C-101B-9397-08002B2CF9AE}" pid="11" name="_ReviewingToolsShownOnce">
    <vt:lpwstr/>
  </property>
</Properties>
</file>