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86139\Downloads\"/>
    </mc:Choice>
  </mc:AlternateContent>
  <xr:revisionPtr revIDLastSave="0" documentId="13_ncr:1_{76B53F1F-0637-43DA-8192-F4E0BCADF90C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报价" sheetId="19" r:id="rId1"/>
  </sheet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19" l="1"/>
  <c r="I9" i="19"/>
  <c r="I7" i="19"/>
  <c r="I6" i="19"/>
  <c r="I16" i="19"/>
  <c r="I15" i="19"/>
  <c r="I12" i="19"/>
  <c r="I10" i="19"/>
  <c r="I11" i="19"/>
  <c r="I8" i="19"/>
  <c r="I13" i="19"/>
  <c r="I4" i="19"/>
  <c r="I5" i="19"/>
  <c r="I17" i="19"/>
  <c r="I18" i="19"/>
  <c r="I19" i="19"/>
  <c r="I20" i="19"/>
</calcChain>
</file>

<file path=xl/sharedStrings.xml><?xml version="1.0" encoding="utf-8"?>
<sst xmlns="http://schemas.openxmlformats.org/spreadsheetml/2006/main" count="61" uniqueCount="48">
  <si>
    <t>项目预算表</t>
  </si>
  <si>
    <t>项目</t>
  </si>
  <si>
    <t>内容</t>
  </si>
  <si>
    <t>数量</t>
  </si>
  <si>
    <t>单位</t>
  </si>
  <si>
    <t>天数/使用次数</t>
  </si>
  <si>
    <t>单价</t>
  </si>
  <si>
    <t>小计</t>
  </si>
  <si>
    <t>备注</t>
  </si>
  <si>
    <t>10%服务费</t>
  </si>
  <si>
    <t>合计：</t>
  </si>
  <si>
    <t>6%增值税金</t>
    <phoneticPr fontId="11" type="noConversion"/>
  </si>
  <si>
    <t>机票</t>
    <phoneticPr fontId="11" type="noConversion"/>
  </si>
  <si>
    <t>北京--清迈往返</t>
    <phoneticPr fontId="11" type="noConversion"/>
  </si>
  <si>
    <t>新加坡--清迈往返</t>
    <phoneticPr fontId="11" type="noConversion"/>
  </si>
  <si>
    <t>智利圣地亚哥-清迈往返</t>
    <phoneticPr fontId="11" type="noConversion"/>
  </si>
  <si>
    <t>曼谷--清迈往返</t>
    <phoneticPr fontId="11" type="noConversion"/>
  </si>
  <si>
    <t>房间费用</t>
    <phoneticPr fontId="11" type="noConversion"/>
  </si>
  <si>
    <t>房费</t>
    <phoneticPr fontId="11" type="noConversion"/>
  </si>
  <si>
    <t>8月22日入住，25退房，大床含早餐</t>
    <phoneticPr fontId="11" type="noConversion"/>
  </si>
  <si>
    <t>会场费用</t>
    <phoneticPr fontId="11" type="noConversion"/>
  </si>
  <si>
    <t>晚餐费用</t>
    <phoneticPr fontId="11" type="noConversion"/>
  </si>
  <si>
    <t>摄影师费用</t>
    <phoneticPr fontId="11" type="noConversion"/>
  </si>
  <si>
    <t>会务&amp;翻译费用</t>
    <phoneticPr fontId="11" type="noConversion"/>
  </si>
  <si>
    <t>用车费用</t>
    <phoneticPr fontId="11" type="noConversion"/>
  </si>
  <si>
    <t>23号晚宴</t>
    <phoneticPr fontId="11" type="noConversion"/>
  </si>
  <si>
    <t>23号全天</t>
    <phoneticPr fontId="11" type="noConversion"/>
  </si>
  <si>
    <t>（泰英），4天</t>
    <phoneticPr fontId="11" type="noConversion"/>
  </si>
  <si>
    <t>以实际发生为准</t>
    <phoneticPr fontId="11" type="noConversion"/>
  </si>
  <si>
    <t>会务&amp;翻译费用</t>
    <phoneticPr fontId="11" type="noConversion"/>
  </si>
  <si>
    <t>接送机（轿车）</t>
    <phoneticPr fontId="11" type="noConversion"/>
  </si>
  <si>
    <t>接送机，以实际发生为准</t>
    <phoneticPr fontId="11" type="noConversion"/>
  </si>
  <si>
    <t>接送机（商务车阿尔法）</t>
    <phoneticPr fontId="11" type="noConversion"/>
  </si>
  <si>
    <t>北京延住（如之后航班有更新，就不需住）</t>
    <phoneticPr fontId="11" type="noConversion"/>
  </si>
  <si>
    <t>15人，以实际结算，含饮料不含酒</t>
    <phoneticPr fontId="11" type="noConversion"/>
  </si>
  <si>
    <t xml:space="preserve"> 1.  TR674  K   MO22AUG 新加坡-清迈 DK1   1215 1415                
 2.  TR675  K   TH25AUG  清迈-新加坡  DK1   1515 1920以实际出票为准</t>
    <phoneticPr fontId="11" type="noConversion"/>
  </si>
  <si>
    <t xml:space="preserve"> 1.  PG215  Q   MO22AUG  曼谷-清迈 DK1   0800 0920          E                      
 2.  PG218  Q   TH25AUG   清迈-曼谷  DK1   1425 1545 以实际出票为准</t>
    <phoneticPr fontId="11" type="noConversion"/>
  </si>
  <si>
    <t>1.  KL702  H1  SA20AUG  智利-荷兰 DK1   1040 0940+1                
2.  KL803  H1  SU21AUG  荷兰-曼谷 DK1   2050 1300+1                                                3.  PG219  Q   MO22AUG 曼谷-清迈 DK1   1655 1815                                                      4.  PG218  Q   TH25AUG  清迈-曼谷 DK1   1425 1545                   
5.  KL804  M2  TH25AUG  曼谷-荷兰 DK1   2340 0635+1                        
6.  KL701  M2  FR26AUG  荷兰-智利 DK1   2140 0910+1 以实际出票为准</t>
    <phoneticPr fontId="11" type="noConversion"/>
  </si>
  <si>
    <t xml:space="preserve">1.  MU5183 R1  SA20AUG  北京-上海浦东 DK1   0755 1000              
2.  MU541  R1  SU21AUG  上海浦东-曼谷 DK1   0825 1230                                           3.  PG219  T   SU21AUG    曼谷-清迈 DK1   1655 1815        
4.  VZ101   8月30日  清迈-曼谷   0800   0920                                                                                             5.  9C6466  8月30日 曼谷-上海浦东1415-1930以实际出票为准                                           </t>
    <phoneticPr fontId="11" type="noConversion"/>
  </si>
  <si>
    <t>人/趟</t>
    <phoneticPr fontId="11" type="noConversion"/>
  </si>
  <si>
    <t>晚/间</t>
    <phoneticPr fontId="11" type="noConversion"/>
  </si>
  <si>
    <t>天/人</t>
    <phoneticPr fontId="11" type="noConversion"/>
  </si>
  <si>
    <t>顿/人</t>
    <phoneticPr fontId="11" type="noConversion"/>
  </si>
  <si>
    <t>趟</t>
    <phoneticPr fontId="11" type="noConversion"/>
  </si>
  <si>
    <t>保险</t>
    <phoneticPr fontId="11" type="noConversion"/>
  </si>
  <si>
    <t>人/趟</t>
    <phoneticPr fontId="11" type="noConversion"/>
  </si>
  <si>
    <t>美亚保险</t>
    <phoneticPr fontId="11" type="noConversion"/>
  </si>
  <si>
    <t>本产品的医药补偿保障可涵盖2019新型冠状病毒肺炎的治疗费用，保险责任以保险合同的规定为准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</si>
</sst>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0_);[Red]\(0\)"/>
  </numFmts>
  <fonts count="12">
    <font>
      <sz val="11"/>
      <color theme="1"/>
      <name val="宋体"/>
      <charset val="134"/>
      <scheme val="minor"/>
    </font>
    <font>
      <sz val="20"/>
      <name val="微软雅黑"/>
      <family val="2"/>
      <charset val="134"/>
    </font>
    <font>
      <sz val="10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2"/>
      <name val="微软雅黑"/>
      <family val="2"/>
      <charset val="134"/>
    </font>
    <font>
      <b/>
      <sz val="20"/>
      <name val="微软雅黑"/>
      <family val="2"/>
      <charset val="134"/>
    </font>
    <font>
      <b/>
      <sz val="10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name val="ＭＳ Ｐゴシック"/>
      <family val="2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horizontal="justify" vertical="justify" textRotation="127" wrapText="1"/>
      <protection hidden="1"/>
    </xf>
    <xf numFmtId="0" fontId="8" fillId="0" borderId="0">
      <alignment horizontal="justify" vertical="justify" textRotation="127" wrapText="1"/>
      <protection hidden="1"/>
    </xf>
    <xf numFmtId="0" fontId="7" fillId="0" borderId="0"/>
    <xf numFmtId="0" fontId="10" fillId="0" borderId="0"/>
    <xf numFmtId="0" fontId="7" fillId="0" borderId="0">
      <alignment vertical="center"/>
    </xf>
    <xf numFmtId="43" fontId="7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40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/>
    </xf>
    <xf numFmtId="176" fontId="2" fillId="2" borderId="4" xfId="0" applyNumberFormat="1" applyFont="1" applyFill="1" applyBorder="1" applyAlignment="1">
      <alignment horizontal="center" vertical="center" wrapText="1"/>
    </xf>
    <xf numFmtId="40" fontId="2" fillId="2" borderId="4" xfId="0" applyNumberFormat="1" applyFont="1" applyFill="1" applyBorder="1" applyAlignment="1">
      <alignment horizontal="center" vertical="center"/>
    </xf>
    <xf numFmtId="43" fontId="2" fillId="2" borderId="4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43" fontId="4" fillId="2" borderId="8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58" fontId="2" fillId="2" borderId="3" xfId="0" applyNumberFormat="1" applyFont="1" applyFill="1" applyBorder="1" applyAlignment="1">
      <alignment horizontal="center" vertical="center" wrapText="1"/>
    </xf>
    <xf numFmtId="58" fontId="2" fillId="2" borderId="4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</cellXfs>
  <cellStyles count="8">
    <cellStyle name="0,0_x000d__x000a_NA_x000d__x000a_" xfId="3" xr:uid="{00000000-0005-0000-0000-000016000000}"/>
    <cellStyle name="常规" xfId="0" builtinId="0"/>
    <cellStyle name="常规 2 2_LEXUS日本考察请款书15.11.4_1" xfId="6" xr:uid="{00000000-0005-0000-0000-000037000000}"/>
    <cellStyle name="常规 2 3" xfId="5" xr:uid="{00000000-0005-0000-0000-000033000000}"/>
    <cellStyle name="常规 2 5" xfId="2" xr:uid="{00000000-0005-0000-0000-000013000000}"/>
    <cellStyle name="常规 2_LEXUS日本考察报价15.9.29" xfId="4" xr:uid="{00000000-0005-0000-0000-00002D000000}"/>
    <cellStyle name="常规 6" xfId="1" xr:uid="{00000000-0005-0000-0000-00000D000000}"/>
    <cellStyle name="千位分隔 2" xfId="7" xr:uid="{00000000-0005-0000-0000-000038000000}"/>
  </cellStyles>
  <dxfs count="0"/>
  <tableStyles count="0" defaultTableStyle="TableStyleMedium2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0"/>
  <sheetViews>
    <sheetView tabSelected="1" topLeftCell="A13" zoomScale="70" zoomScaleNormal="70" workbookViewId="0">
      <selection activeCell="J19" sqref="J19"/>
    </sheetView>
  </sheetViews>
  <sheetFormatPr defaultColWidth="10.69140625" defaultRowHeight="13.75"/>
  <cols>
    <col min="1" max="1" width="1.07421875" style="5" customWidth="1"/>
    <col min="2" max="2" width="10.3046875" style="6" bestFit="1" customWidth="1"/>
    <col min="3" max="3" width="11.69140625" style="5" customWidth="1"/>
    <col min="4" max="4" width="11.3046875" style="5" customWidth="1"/>
    <col min="5" max="5" width="5.765625" style="5" customWidth="1"/>
    <col min="6" max="6" width="8.07421875" style="2" customWidth="1"/>
    <col min="7" max="7" width="8.69140625" style="2" customWidth="1"/>
    <col min="8" max="8" width="11.69140625" style="7" customWidth="1"/>
    <col min="9" max="9" width="17" style="8" customWidth="1"/>
    <col min="10" max="10" width="72" style="5" customWidth="1"/>
    <col min="11" max="11" width="12.07421875" style="5" customWidth="1"/>
    <col min="12" max="249" width="8.07421875" style="5" customWidth="1"/>
    <col min="250" max="250" width="3.765625" style="5" customWidth="1"/>
    <col min="251" max="251" width="12.07421875" style="5" customWidth="1"/>
    <col min="252" max="252" width="14.3046875" style="5" customWidth="1"/>
    <col min="253" max="16384" width="10.69140625" style="5"/>
  </cols>
  <sheetData>
    <row r="1" spans="2:10" ht="14.15" thickBot="1"/>
    <row r="2" spans="2:10" s="1" customFormat="1" ht="59.25" customHeight="1">
      <c r="B2" s="37" t="s">
        <v>0</v>
      </c>
      <c r="C2" s="38"/>
      <c r="D2" s="38"/>
      <c r="E2" s="39"/>
      <c r="F2" s="38"/>
      <c r="G2" s="38"/>
      <c r="H2" s="38"/>
      <c r="I2" s="38"/>
      <c r="J2" s="40"/>
    </row>
    <row r="3" spans="2:10" s="2" customFormat="1" ht="31.1" customHeight="1">
      <c r="B3" s="17" t="s">
        <v>1</v>
      </c>
      <c r="C3" s="32" t="s">
        <v>2</v>
      </c>
      <c r="D3" s="32"/>
      <c r="E3" s="18" t="s">
        <v>3</v>
      </c>
      <c r="F3" s="18" t="s">
        <v>4</v>
      </c>
      <c r="G3" s="20" t="s">
        <v>5</v>
      </c>
      <c r="H3" s="10" t="s">
        <v>6</v>
      </c>
      <c r="I3" s="11" t="s">
        <v>7</v>
      </c>
      <c r="J3" s="12" t="s">
        <v>8</v>
      </c>
    </row>
    <row r="4" spans="2:10" s="2" customFormat="1" ht="68.599999999999994">
      <c r="B4" s="27" t="s">
        <v>12</v>
      </c>
      <c r="C4" s="26" t="s">
        <v>13</v>
      </c>
      <c r="D4" s="26"/>
      <c r="E4" s="9">
        <v>2</v>
      </c>
      <c r="F4" s="18" t="s">
        <v>39</v>
      </c>
      <c r="G4" s="20">
        <v>1</v>
      </c>
      <c r="H4" s="10">
        <v>42371</v>
      </c>
      <c r="I4" s="11">
        <f t="shared" ref="I4:I9" si="0">E4*G4*H4</f>
        <v>84742</v>
      </c>
      <c r="J4" s="16" t="s">
        <v>38</v>
      </c>
    </row>
    <row r="5" spans="2:10" s="2" customFormat="1" ht="27.45">
      <c r="B5" s="28"/>
      <c r="C5" s="26" t="s">
        <v>14</v>
      </c>
      <c r="D5" s="26"/>
      <c r="E5" s="9">
        <v>1</v>
      </c>
      <c r="F5" s="18" t="s">
        <v>39</v>
      </c>
      <c r="G5" s="20">
        <v>1</v>
      </c>
      <c r="H5" s="10">
        <v>2556</v>
      </c>
      <c r="I5" s="11">
        <f t="shared" si="0"/>
        <v>2556</v>
      </c>
      <c r="J5" s="16" t="s">
        <v>35</v>
      </c>
    </row>
    <row r="6" spans="2:10" s="2" customFormat="1" ht="27.45">
      <c r="B6" s="28"/>
      <c r="C6" s="41" t="s">
        <v>16</v>
      </c>
      <c r="D6" s="42"/>
      <c r="E6" s="9">
        <v>1</v>
      </c>
      <c r="F6" s="18" t="s">
        <v>39</v>
      </c>
      <c r="G6" s="20">
        <v>1</v>
      </c>
      <c r="H6" s="10">
        <v>1498</v>
      </c>
      <c r="I6" s="11">
        <f t="shared" si="0"/>
        <v>1498</v>
      </c>
      <c r="J6" s="16" t="s">
        <v>36</v>
      </c>
    </row>
    <row r="7" spans="2:10" s="2" customFormat="1" ht="82.3">
      <c r="B7" s="29"/>
      <c r="C7" s="41" t="s">
        <v>15</v>
      </c>
      <c r="D7" s="42"/>
      <c r="E7" s="9">
        <v>1</v>
      </c>
      <c r="F7" s="18" t="s">
        <v>39</v>
      </c>
      <c r="G7" s="20">
        <v>1</v>
      </c>
      <c r="H7" s="10">
        <v>27782</v>
      </c>
      <c r="I7" s="11">
        <f t="shared" si="0"/>
        <v>27782</v>
      </c>
      <c r="J7" s="16" t="s">
        <v>37</v>
      </c>
    </row>
    <row r="8" spans="2:10" s="2" customFormat="1">
      <c r="B8" s="30" t="s">
        <v>17</v>
      </c>
      <c r="C8" s="26" t="s">
        <v>18</v>
      </c>
      <c r="D8" s="26"/>
      <c r="E8" s="9">
        <v>5</v>
      </c>
      <c r="F8" s="18" t="s">
        <v>40</v>
      </c>
      <c r="G8" s="20">
        <v>3</v>
      </c>
      <c r="H8" s="10">
        <v>800</v>
      </c>
      <c r="I8" s="11">
        <f t="shared" si="0"/>
        <v>12000</v>
      </c>
      <c r="J8" s="16" t="s">
        <v>19</v>
      </c>
    </row>
    <row r="9" spans="2:10" s="2" customFormat="1">
      <c r="B9" s="30"/>
      <c r="C9" s="26" t="s">
        <v>18</v>
      </c>
      <c r="D9" s="26"/>
      <c r="E9" s="9">
        <v>6</v>
      </c>
      <c r="F9" s="18" t="s">
        <v>40</v>
      </c>
      <c r="G9" s="20">
        <v>2</v>
      </c>
      <c r="H9" s="10">
        <v>800</v>
      </c>
      <c r="I9" s="11">
        <f t="shared" si="0"/>
        <v>9600</v>
      </c>
      <c r="J9" s="16" t="s">
        <v>33</v>
      </c>
    </row>
    <row r="10" spans="2:10" s="2" customFormat="1">
      <c r="B10" s="19" t="s">
        <v>20</v>
      </c>
      <c r="C10" s="41" t="s">
        <v>20</v>
      </c>
      <c r="D10" s="42"/>
      <c r="E10" s="9">
        <v>80</v>
      </c>
      <c r="F10" s="18" t="s">
        <v>41</v>
      </c>
      <c r="G10" s="20">
        <v>1</v>
      </c>
      <c r="H10" s="10">
        <v>500</v>
      </c>
      <c r="I10" s="11">
        <f t="shared" ref="I10:I12" si="1">E10*G10*H10</f>
        <v>40000</v>
      </c>
      <c r="J10" s="16" t="s">
        <v>28</v>
      </c>
    </row>
    <row r="11" spans="2:10" s="2" customFormat="1">
      <c r="B11" s="19" t="s">
        <v>21</v>
      </c>
      <c r="C11" s="41" t="s">
        <v>25</v>
      </c>
      <c r="D11" s="42"/>
      <c r="E11" s="9">
        <v>14</v>
      </c>
      <c r="F11" s="18" t="s">
        <v>42</v>
      </c>
      <c r="G11" s="20">
        <v>1</v>
      </c>
      <c r="H11" s="10">
        <v>400</v>
      </c>
      <c r="I11" s="11">
        <f t="shared" si="1"/>
        <v>5600</v>
      </c>
      <c r="J11" s="16" t="s">
        <v>34</v>
      </c>
    </row>
    <row r="12" spans="2:10" s="2" customFormat="1">
      <c r="B12" s="19" t="s">
        <v>22</v>
      </c>
      <c r="C12" s="41" t="s">
        <v>26</v>
      </c>
      <c r="D12" s="42" t="s">
        <v>26</v>
      </c>
      <c r="E12" s="9">
        <v>1</v>
      </c>
      <c r="F12" s="18" t="s">
        <v>41</v>
      </c>
      <c r="G12" s="20">
        <v>1</v>
      </c>
      <c r="H12" s="10">
        <v>1500</v>
      </c>
      <c r="I12" s="11">
        <f t="shared" si="1"/>
        <v>1500</v>
      </c>
      <c r="J12" s="16" t="s">
        <v>26</v>
      </c>
    </row>
    <row r="13" spans="2:10" s="2" customFormat="1" ht="27.45">
      <c r="B13" s="19" t="s">
        <v>23</v>
      </c>
      <c r="C13" s="26" t="s">
        <v>29</v>
      </c>
      <c r="D13" s="26"/>
      <c r="E13" s="9">
        <v>1</v>
      </c>
      <c r="F13" s="18" t="s">
        <v>41</v>
      </c>
      <c r="G13" s="20">
        <v>4</v>
      </c>
      <c r="H13" s="10">
        <v>900</v>
      </c>
      <c r="I13" s="11">
        <f>E13*G13*H13</f>
        <v>3600</v>
      </c>
      <c r="J13" s="16" t="s">
        <v>27</v>
      </c>
    </row>
    <row r="14" spans="2:10" s="2" customFormat="1" ht="27.45">
      <c r="B14" s="23" t="s">
        <v>44</v>
      </c>
      <c r="C14" s="41" t="s">
        <v>46</v>
      </c>
      <c r="D14" s="42"/>
      <c r="E14" s="9">
        <v>1</v>
      </c>
      <c r="F14" s="21" t="s">
        <v>45</v>
      </c>
      <c r="G14" s="22">
        <v>5</v>
      </c>
      <c r="H14" s="10">
        <v>190</v>
      </c>
      <c r="I14" s="11">
        <f>E14*G14*H14</f>
        <v>950</v>
      </c>
      <c r="J14" s="16" t="s">
        <v>47</v>
      </c>
    </row>
    <row r="15" spans="2:10" s="2" customFormat="1" ht="14.15" customHeight="1">
      <c r="B15" s="24" t="s">
        <v>24</v>
      </c>
      <c r="C15" s="26" t="s">
        <v>30</v>
      </c>
      <c r="D15" s="26"/>
      <c r="E15" s="9">
        <v>2</v>
      </c>
      <c r="F15" s="18" t="s">
        <v>43</v>
      </c>
      <c r="G15" s="20">
        <v>6</v>
      </c>
      <c r="H15" s="10">
        <v>350</v>
      </c>
      <c r="I15" s="11">
        <f>E15*G15*H15</f>
        <v>4200</v>
      </c>
      <c r="J15" s="16" t="s">
        <v>31</v>
      </c>
    </row>
    <row r="16" spans="2:10" s="2" customFormat="1">
      <c r="B16" s="25"/>
      <c r="C16" s="26" t="s">
        <v>32</v>
      </c>
      <c r="D16" s="26"/>
      <c r="E16" s="9">
        <v>2</v>
      </c>
      <c r="F16" s="18" t="s">
        <v>43</v>
      </c>
      <c r="G16" s="20">
        <v>3</v>
      </c>
      <c r="H16" s="10">
        <v>900</v>
      </c>
      <c r="I16" s="11">
        <f>E16*G16*H16</f>
        <v>5400</v>
      </c>
      <c r="J16" s="16" t="s">
        <v>31</v>
      </c>
    </row>
    <row r="17" spans="2:10" s="2" customFormat="1" ht="22.2" customHeight="1">
      <c r="B17" s="30" t="s">
        <v>7</v>
      </c>
      <c r="C17" s="26"/>
      <c r="D17" s="26"/>
      <c r="E17" s="26"/>
      <c r="F17" s="26"/>
      <c r="G17" s="26"/>
      <c r="H17" s="26"/>
      <c r="I17" s="11">
        <f>SUM(I4:I16)</f>
        <v>199428</v>
      </c>
      <c r="J17" s="13"/>
    </row>
    <row r="18" spans="2:10" s="3" customFormat="1" ht="22.2" customHeight="1">
      <c r="B18" s="31" t="s">
        <v>9</v>
      </c>
      <c r="C18" s="32"/>
      <c r="D18" s="32"/>
      <c r="E18" s="32"/>
      <c r="F18" s="32"/>
      <c r="G18" s="32"/>
      <c r="H18" s="32"/>
      <c r="I18" s="11">
        <f>I17*0.1</f>
        <v>19942.800000000003</v>
      </c>
      <c r="J18" s="13"/>
    </row>
    <row r="19" spans="2:10" s="3" customFormat="1" ht="22.2" customHeight="1">
      <c r="B19" s="33" t="s">
        <v>11</v>
      </c>
      <c r="C19" s="34"/>
      <c r="D19" s="34"/>
      <c r="E19" s="34"/>
      <c r="F19" s="34"/>
      <c r="G19" s="34"/>
      <c r="H19" s="34"/>
      <c r="I19" s="11">
        <f>(I17+I18)*0.06</f>
        <v>13162.248</v>
      </c>
      <c r="J19" s="13"/>
    </row>
    <row r="20" spans="2:10" s="4" customFormat="1" ht="22.2" customHeight="1" thickBot="1">
      <c r="B20" s="35" t="s">
        <v>10</v>
      </c>
      <c r="C20" s="36"/>
      <c r="D20" s="36"/>
      <c r="E20" s="36"/>
      <c r="F20" s="36"/>
      <c r="G20" s="36"/>
      <c r="H20" s="36"/>
      <c r="I20" s="14">
        <f>SUM(I17:I19)</f>
        <v>232533.04799999998</v>
      </c>
      <c r="J20" s="15"/>
    </row>
  </sheetData>
  <mergeCells count="22">
    <mergeCell ref="B18:H18"/>
    <mergeCell ref="B19:H19"/>
    <mergeCell ref="B20:H20"/>
    <mergeCell ref="B2:J2"/>
    <mergeCell ref="C3:D3"/>
    <mergeCell ref="B17:H17"/>
    <mergeCell ref="C8:D8"/>
    <mergeCell ref="C4:D4"/>
    <mergeCell ref="C13:D13"/>
    <mergeCell ref="C5:D5"/>
    <mergeCell ref="C6:D6"/>
    <mergeCell ref="C7:D7"/>
    <mergeCell ref="C11:D11"/>
    <mergeCell ref="C10:D10"/>
    <mergeCell ref="C12:D12"/>
    <mergeCell ref="C14:D14"/>
    <mergeCell ref="B15:B16"/>
    <mergeCell ref="C15:D15"/>
    <mergeCell ref="C16:D16"/>
    <mergeCell ref="B4:B7"/>
    <mergeCell ref="C9:D9"/>
    <mergeCell ref="B8:B9"/>
  </mergeCells>
  <phoneticPr fontId="1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86139</cp:lastModifiedBy>
  <cp:lastPrinted>2021-09-23T09:11:34Z</cp:lastPrinted>
  <dcterms:created xsi:type="dcterms:W3CDTF">2006-09-13T11:21:00Z</dcterms:created>
  <dcterms:modified xsi:type="dcterms:W3CDTF">2022-07-06T15:43:30Z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