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1019 郭婷 第一届阜阳疝与腹壁外科高峰论坛\cms\表格\"/>
    </mc:Choice>
  </mc:AlternateContent>
  <xr:revisionPtr revIDLastSave="0" documentId="13_ncr:1_{1DDC62B5-3459-4521-90EB-C011D8F421CE}" xr6:coauthVersionLast="37" xr6:coauthVersionMax="37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H24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<sst xmlns="http://schemas.openxmlformats.org/spreadsheetml/2006/main" count="56" uniqueCount="56">
  <si>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</si>
  <si>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</si>
  <si>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</si>
  <si>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</si>
  <si>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</si>
  <si>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</si>
  <si>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</si>
  <si>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</si>
  <si>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</si>
  <si>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</si>
  <si>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</si>
  <si>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</si>
  <si>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</si>
  <si>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</si>
  <si>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</si>
  <si>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</si>
  <si>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</si>
  <si>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</si>
  <si>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</si>
  <si>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</si>
  <si>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</si>
  <si>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</si>
  <si>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</si>
  <si>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</si>
  <si>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</si>
  <si>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</si>
  <si>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</si>
  <si>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</si>
  <si>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</si>
  <si>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</si>
  <si>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</si>
  <si>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</si>
  <si>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</si>
  <si>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</si>
  <si>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</si>
  <si>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</si>
  <si>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</si>
  <si>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</si>
  <si>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</si>
  <si>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</si>
  <si>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</si>
  <si>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</si>
  <si>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</si>
  <si>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</si>
  <si>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</si>
  <si>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</si>
  <si>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</si>
  <si>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</si>
  <si>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</si>
  <si>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</si>
  <si>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</si>
  <si>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</si>
  <si>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团号：HMQA-181019-BAK712</t>
    <phoneticPr fontId="9" type="noConversion"/>
  </si>
  <si>
    <t>会议日期：20181019</t>
    <phoneticPr fontId="9" type="noConversion"/>
  </si>
  <si>
    <t>茶歇</t>
    <phoneticPr fontId="9" type="noConversion"/>
  </si>
  <si>
    <t>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</si>
</sst>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7" sqref="I27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3.8867187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52</v>
      </c>
      <c r="I4" s="49"/>
      <c r="J4" s="49" t="s">
        <v>53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>
        <v>0</v>
      </c>
      <c r="E8" s="39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7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7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7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7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7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51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7"/>
      <c r="J18" s="52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7"/>
      <c r="J19" s="52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7"/>
      <c r="J20" s="5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3"/>
    </row>
    <row r="22" spans="1:10" ht="21" customHeight="1" x14ac:dyDescent="0.25">
      <c r="A22" s="34">
        <v>4</v>
      </c>
      <c r="B22" s="28" t="s">
        <v>22</v>
      </c>
      <c r="C22" s="39">
        <v>4300</v>
      </c>
      <c r="D22" s="42">
        <v>1</v>
      </c>
      <c r="E22" s="39">
        <f>C22*D22</f>
        <v>4300</v>
      </c>
      <c r="F22" s="8">
        <v>831.7</v>
      </c>
      <c r="G22" s="8">
        <v>0</v>
      </c>
      <c r="H22" s="8">
        <f t="shared" si="0"/>
        <v>831.7</v>
      </c>
      <c r="I22" s="54" t="s">
        <v>54</v>
      </c>
      <c r="J22" s="51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1364</v>
      </c>
      <c r="G23" s="8">
        <v>0</v>
      </c>
      <c r="H23" s="8">
        <f t="shared" si="0"/>
        <v>1364</v>
      </c>
      <c r="I23" s="54" t="s">
        <v>55</v>
      </c>
      <c r="J23" s="52"/>
    </row>
    <row r="24" spans="1:10" s="1" customFormat="1" ht="21" customHeight="1" x14ac:dyDescent="0.25">
      <c r="A24" s="9"/>
      <c r="B24" s="10" t="s">
        <v>24</v>
      </c>
      <c r="C24" s="11">
        <f>SUM(C22)</f>
        <v>4300</v>
      </c>
      <c r="D24" s="11">
        <f t="shared" ref="D24:E24" si="6">SUM(D22)</f>
        <v>1</v>
      </c>
      <c r="E24" s="11">
        <f t="shared" si="6"/>
        <v>4300</v>
      </c>
      <c r="F24" s="11">
        <f>SUM(F22:F23)</f>
        <v>2195.6999999999998</v>
      </c>
      <c r="G24" s="11">
        <f t="shared" ref="G24:H24" si="7">SUM(G22:G23)</f>
        <v>0</v>
      </c>
      <c r="H24" s="11">
        <f t="shared" si="7"/>
        <v>2195.6999999999998</v>
      </c>
      <c r="I24" s="18"/>
      <c r="J24" s="53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7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7"/>
      <c r="J29" s="52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7"/>
      <c r="J30" s="52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7"/>
      <c r="J31" s="52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3"/>
    </row>
    <row r="33" spans="1:10" ht="21" customHeight="1" x14ac:dyDescent="0.25">
      <c r="A33" s="34">
        <v>7</v>
      </c>
      <c r="B33" s="28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46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7"/>
      <c r="J34" s="47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7"/>
      <c r="J35" s="47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7"/>
      <c r="J36" s="4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48"/>
    </row>
    <row r="38" spans="1:10" ht="21" customHeight="1" x14ac:dyDescent="0.25">
      <c r="A38" s="34">
        <v>8</v>
      </c>
      <c r="B38" s="28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51" t="s">
        <v>34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7"/>
      <c r="J39" s="52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3"/>
    </row>
    <row r="41" spans="1:10" ht="21" customHeight="1" x14ac:dyDescent="0.25">
      <c r="A41" s="34">
        <v>9</v>
      </c>
      <c r="B41" s="28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3" t="s">
        <v>37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7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7"/>
      <c r="J43" s="4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5"/>
    </row>
    <row r="45" spans="1:10" ht="21" customHeight="1" x14ac:dyDescent="0.25">
      <c r="A45" s="35">
        <v>10</v>
      </c>
      <c r="B45" s="28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6"/>
    </row>
    <row r="46" spans="1:10" ht="21" customHeight="1" x14ac:dyDescent="0.25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7"/>
      <c r="J46" s="47"/>
    </row>
    <row r="47" spans="1:10" ht="21" customHeight="1" x14ac:dyDescent="0.2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7"/>
      <c r="J47" s="47"/>
    </row>
    <row r="48" spans="1:10" ht="21" customHeight="1" x14ac:dyDescent="0.2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7"/>
      <c r="J48" s="47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7"/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7"/>
      <c r="J50" s="47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7"/>
      <c r="J51" s="4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48"/>
    </row>
    <row r="53" spans="1:10" ht="21" customHeight="1" x14ac:dyDescent="0.25">
      <c r="A53" s="9"/>
      <c r="B53" s="10" t="s">
        <v>41</v>
      </c>
      <c r="C53" s="11">
        <f>SUM(C52,C44,C40,C37,C32,C27,C24,C21,C16,C13)</f>
        <v>4300</v>
      </c>
      <c r="D53" s="11">
        <f t="shared" ref="D53:H53" si="22">SUM(D52,D44,D40,D37,D32,D27,D24,D21,D16,D13)</f>
        <v>1</v>
      </c>
      <c r="E53" s="11">
        <f t="shared" si="22"/>
        <v>4300</v>
      </c>
      <c r="F53" s="11">
        <f t="shared" si="22"/>
        <v>2195.6999999999998</v>
      </c>
      <c r="G53" s="11">
        <f t="shared" si="22"/>
        <v>0</v>
      </c>
      <c r="H53" s="11">
        <f t="shared" si="22"/>
        <v>2195.6999999999998</v>
      </c>
      <c r="I53" s="18"/>
      <c r="J53" s="19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" customHeight="1" x14ac:dyDescent="0.25">
      <c r="A58" s="31">
        <f>E53</f>
        <v>4300</v>
      </c>
      <c r="B58" s="32"/>
      <c r="C58" s="32">
        <f>H53</f>
        <v>2195.6999999999998</v>
      </c>
      <c r="D58" s="32"/>
      <c r="E58" s="32">
        <f>F53</f>
        <v>2195.6999999999998</v>
      </c>
      <c r="F58" s="32"/>
      <c r="G58" s="32">
        <f>G53</f>
        <v>0</v>
      </c>
      <c r="H58" s="32"/>
      <c r="I58" s="21">
        <f>A58-C58</f>
        <v>2104.3000000000002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2018-10-31T12:09:08Z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