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<sst xmlns="http://schemas.openxmlformats.org/spreadsheetml/2006/main" count="93">
  <si>
    <t>【借款报销单】</t>
  </si>
  <si>
    <t>团号：HMZA-171107-QDH689</t>
  </si>
  <si>
    <t>会议日期：11月9日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</si>
  <si>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</si>
  <si>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</si>
  <si>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</si>
  <si>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</si>
  <si>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</si>
  <si>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</si>
  <si>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</si>
  <si>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</si>
  <si>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</si>
  <si>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</si>
  <si>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</si>
  <si>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</si>
  <si>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</si>
  <si>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</si>
  <si>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</si>
  <si>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</si>
  <si>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</si>
  <si>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</si>
  <si>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</si>
  <si>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</si>
  <si>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</si>
  <si>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</si>
  <si>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</si>
  <si>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</si>
  <si>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</si>
  <si>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</si>
  <si>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</si>
  <si>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</si>
  <si>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</si>
  <si>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</si>
  <si>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</si>
  <si>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</si>
  <si>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</si>
  <si>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</si>
  <si>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</si>
  <si>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</si>
  <si>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</si>
  <si>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</si>
  <si>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</si>
  <si>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</si>
  <si>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</si>
  <si>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</si>
  <si>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</si>
  <si>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</si>
  <si>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</si>
  <si>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</si>
  <si>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</si>
  <si>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</si>
  <si>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</si>
  <si>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</si>
  <si>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</si>
  <si>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</si>
  <si>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杨苗苗</t>
  </si>
  <si>
    <t>职位:</t>
  </si>
  <si>
    <t>客户助理</t>
  </si>
  <si>
    <t>发生地:</t>
  </si>
  <si>
    <t>北京</t>
  </si>
  <si>
    <t>部门:</t>
  </si>
  <si>
    <t>企划活动部</t>
  </si>
  <si>
    <t>发生日期:</t>
  </si>
  <si>
    <t>11月</t>
  </si>
  <si>
    <t>报销日期:</t>
  </si>
  <si>
    <t>团号:</t>
  </si>
  <si>
    <t>HMZA-171107-QDH689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</si>
  <si>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</si>
  <si>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</si>
  <si>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</si>
  <si>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</si>
  <si>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</si>
  <si>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</si>
  <si>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</si>
  <si>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</si>
  <si>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</si>
  <si>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详见行程单</t>
  </si>
  <si>
    <t>住宿费</t>
  </si>
  <si>
    <t>王晔总诺金酒店住宿2晚,700元升级+用餐</t>
  </si>
  <si>
    <t>餐费</t>
  </si>
  <si>
    <t>11月9日午餐：胡雨涵马洁杨苗苗</t>
  </si>
  <si>
    <t>闪送</t>
  </si>
  <si>
    <t>公司-报批指定公司合同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</si>
  <si>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</si>
  <si>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</si>
  <si>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</si>
  <si>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</si>
  <si>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</si>
  <si>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</si>
  <si>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</si>
  <si>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</si>
  <si>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</si>
  <si>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11月8-9日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</si>
</sst>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42" formatCode="_ &quot;￥&quot;* #,##0_ ;_ &quot;￥&quot;* \-#,##0_ ;_ &quot;￥&quot;* &quot;-&quot;_ ;_ @_ "/>
    <numFmt numFmtId="177" formatCode="0.00_);[Red]\(0.00\)"/>
    <numFmt numFmtId="178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9" formatCode="#,##0.00_ 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3" borderId="19" applyNumberFormat="0" applyFont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2" borderId="18" applyNumberFormat="0" applyAlignment="0" applyProtection="0">
      <alignment vertical="center"/>
    </xf>
    <xf numFmtId="0" fontId="29" fillId="22" borderId="22" applyNumberFormat="0" applyAlignment="0" applyProtection="0">
      <alignment vertical="center"/>
    </xf>
    <xf numFmtId="0" fontId="11" fillId="14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4071</v>
      </c>
      <c r="G17" s="64">
        <v>0</v>
      </c>
      <c r="H17" s="64">
        <f t="shared" si="0"/>
        <v>4071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4071</v>
      </c>
      <c r="G21" s="68">
        <f t="shared" ref="G21:H21" si="5">SUM(G17:G20)</f>
        <v>0</v>
      </c>
      <c r="H21" s="68">
        <f t="shared" si="5"/>
        <v>4071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0</v>
      </c>
      <c r="G45" s="64">
        <v>0</v>
      </c>
      <c r="H45" s="64">
        <f t="shared" si="0"/>
        <v>0</v>
      </c>
      <c r="I45" s="85"/>
      <c r="J45" s="93"/>
    </row>
    <row r="46" customHeight="1" spans="1:10">
      <c r="A46" s="75"/>
      <c r="B46" s="63"/>
      <c r="C46" s="64"/>
      <c r="D46" s="65"/>
      <c r="E46" s="64"/>
      <c r="F46" s="64">
        <v>0</v>
      </c>
      <c r="G46" s="64">
        <v>0</v>
      </c>
      <c r="H46" s="64">
        <f t="shared" ref="H46:H51" si="19">F46+G46</f>
        <v>0</v>
      </c>
      <c r="I46" s="85"/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42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0</v>
      </c>
      <c r="G52" s="68">
        <f t="shared" ref="G52:H52" si="21">SUM(G45:G51)</f>
        <v>0</v>
      </c>
      <c r="H52" s="68">
        <f t="shared" si="21"/>
        <v>0</v>
      </c>
      <c r="I52" s="88"/>
      <c r="J52" s="95"/>
    </row>
    <row r="53" customHeight="1" spans="1:10">
      <c r="A53" s="66"/>
      <c r="B53" s="67" t="s">
        <v>43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4071</v>
      </c>
      <c r="G53" s="68">
        <f t="shared" si="22"/>
        <v>0</v>
      </c>
      <c r="H53" s="68">
        <f t="shared" si="22"/>
        <v>4071</v>
      </c>
      <c r="I53" s="88"/>
      <c r="J53" s="96"/>
    </row>
    <row r="57" customHeight="1" spans="1:9">
      <c r="A57" s="76" t="s">
        <v>44</v>
      </c>
      <c r="B57" s="77"/>
      <c r="C57" s="78" t="s">
        <v>45</v>
      </c>
      <c r="D57" s="78"/>
      <c r="E57" s="78" t="s">
        <v>46</v>
      </c>
      <c r="F57" s="78"/>
      <c r="G57" s="78" t="s">
        <v>47</v>
      </c>
      <c r="H57" s="78"/>
      <c r="I57" s="97" t="s">
        <v>48</v>
      </c>
    </row>
    <row r="58" customHeight="1" spans="1:9">
      <c r="A58" s="79">
        <f>E53</f>
        <v>0</v>
      </c>
      <c r="B58" s="80"/>
      <c r="C58" s="80">
        <f>H53</f>
        <v>4071</v>
      </c>
      <c r="D58" s="80"/>
      <c r="E58" s="80">
        <f>F53</f>
        <v>4071</v>
      </c>
      <c r="F58" s="80"/>
      <c r="G58" s="80">
        <f>G53</f>
        <v>0</v>
      </c>
      <c r="H58" s="80"/>
      <c r="I58" s="98">
        <f>A58-C58</f>
        <v>-4071</v>
      </c>
    </row>
    <row r="60" customHeight="1" spans="1:9">
      <c r="A60" s="81" t="s">
        <v>49</v>
      </c>
      <c r="B60" s="82"/>
      <c r="C60" s="83" t="s">
        <v>50</v>
      </c>
      <c r="D60" s="81"/>
      <c r="E60" s="81" t="s">
        <v>51</v>
      </c>
      <c r="F60" s="81"/>
      <c r="G60" s="81" t="s">
        <v>52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view="pageBreakPreview" zoomScaleNormal="100" zoomScaleSheetLayoutView="100"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43054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/>
      <c r="H11" s="25"/>
      <c r="I11" s="41"/>
      <c r="J11" s="42"/>
      <c r="K11" s="43"/>
    </row>
    <row r="12" ht="20.1" customHeight="1" spans="2:11">
      <c r="B12" s="22">
        <v>2</v>
      </c>
      <c r="C12" s="23"/>
      <c r="D12" s="26"/>
      <c r="E12" s="27" t="s">
        <v>75</v>
      </c>
      <c r="F12" s="27"/>
      <c r="G12" s="25">
        <v>265.02</v>
      </c>
      <c r="H12" s="25">
        <v>265.02</v>
      </c>
      <c r="I12" s="41"/>
      <c r="J12" s="42"/>
      <c r="K12" s="43" t="s">
        <v>76</v>
      </c>
    </row>
    <row r="13" ht="20.1" customHeight="1" spans="2:11">
      <c r="B13" s="22">
        <v>3</v>
      </c>
      <c r="C13" s="23"/>
      <c r="D13" s="26"/>
      <c r="E13" s="22" t="s">
        <v>77</v>
      </c>
      <c r="F13" s="23"/>
      <c r="G13" s="25">
        <v>0</v>
      </c>
      <c r="H13" s="25">
        <v>0</v>
      </c>
      <c r="I13" s="41"/>
      <c r="J13" s="42"/>
      <c r="K13" s="43" t="s">
        <v>78</v>
      </c>
    </row>
    <row r="14" ht="14.25" spans="2:11">
      <c r="B14" s="22">
        <v>4</v>
      </c>
      <c r="C14" s="23"/>
      <c r="D14" s="26"/>
      <c r="E14" s="22" t="s">
        <v>79</v>
      </c>
      <c r="F14" s="23"/>
      <c r="G14" s="25">
        <v>288.41</v>
      </c>
      <c r="H14" s="25">
        <v>288.41</v>
      </c>
      <c r="I14" s="41"/>
      <c r="J14" s="42"/>
      <c r="K14" s="44" t="s">
        <v>80</v>
      </c>
    </row>
    <row r="15" ht="20.1" customHeight="1" spans="2:11">
      <c r="B15" s="22">
        <v>5</v>
      </c>
      <c r="C15" s="23"/>
      <c r="D15" s="24" t="s">
        <v>41</v>
      </c>
      <c r="E15" s="27" t="s">
        <v>81</v>
      </c>
      <c r="F15" s="27"/>
      <c r="G15" s="25">
        <v>136</v>
      </c>
      <c r="H15" s="25">
        <v>136</v>
      </c>
      <c r="I15" s="41"/>
      <c r="J15" s="42"/>
      <c r="K15" s="43" t="s">
        <v>82</v>
      </c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689.43</v>
      </c>
      <c r="H18" s="30">
        <f>SUM(H11:H17)</f>
        <v>689.43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83</v>
      </c>
      <c r="H20" s="21"/>
      <c r="I20" s="21"/>
      <c r="J20" s="21"/>
      <c r="K20" s="21" t="s">
        <v>84</v>
      </c>
    </row>
    <row r="21" ht="20.1" customHeight="1" spans="2:11">
      <c r="B21" s="31">
        <f>H18</f>
        <v>689.43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689.43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85</v>
      </c>
      <c r="C23" s="16"/>
      <c r="D23" s="16"/>
      <c r="E23" s="16"/>
      <c r="F23" s="16" t="s">
        <v>50</v>
      </c>
      <c r="G23" s="16" t="s">
        <v>86</v>
      </c>
      <c r="H23" s="16"/>
      <c r="I23" s="16"/>
      <c r="J23" s="16" t="s">
        <v>52</v>
      </c>
      <c r="K23" s="16"/>
    </row>
    <row r="26" ht="18.75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杨苗苗</v>
      </c>
      <c r="G28" s="7"/>
      <c r="H28" s="6" t="s">
        <v>56</v>
      </c>
      <c r="I28" s="5"/>
      <c r="J28" s="7" t="str">
        <f>J5</f>
        <v>客户助理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11月</v>
      </c>
      <c r="G30" s="11"/>
      <c r="H30" s="10" t="s">
        <v>64</v>
      </c>
      <c r="I30" s="37"/>
      <c r="J30" s="11">
        <f>J7</f>
        <v>43054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9"/>
      <c r="J31" s="15" t="str">
        <f>J8</f>
        <v>HMZA-171107-QDH689</v>
      </c>
      <c r="K31" s="40"/>
    </row>
    <row r="32" ht="20.1" customHeight="1"/>
    <row r="33" ht="20.1" customHeight="1" spans="2:11">
      <c r="B33" s="27"/>
      <c r="C33" s="27"/>
      <c r="D33" s="32" t="s">
        <v>88</v>
      </c>
      <c r="E33" s="27" t="s">
        <v>89</v>
      </c>
      <c r="F33" s="27"/>
      <c r="G33" s="25" t="s">
        <v>90</v>
      </c>
      <c r="H33" s="25" t="s">
        <v>91</v>
      </c>
      <c r="I33" s="25" t="s">
        <v>43</v>
      </c>
      <c r="J33" s="25"/>
      <c r="K33" s="50" t="s">
        <v>72</v>
      </c>
    </row>
    <row r="34" ht="20.1" customHeight="1" spans="2:11">
      <c r="B34" s="27">
        <v>1</v>
      </c>
      <c r="C34" s="27"/>
      <c r="D34" s="33" t="s">
        <v>59</v>
      </c>
      <c r="E34" s="27" t="s">
        <v>92</v>
      </c>
      <c r="F34" s="27"/>
      <c r="G34" s="25">
        <v>100</v>
      </c>
      <c r="H34" s="25">
        <v>2</v>
      </c>
      <c r="I34" s="41">
        <f>G34*H34</f>
        <v>200</v>
      </c>
      <c r="J34" s="42"/>
      <c r="K34" s="44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0</v>
      </c>
      <c r="I35" s="41">
        <f t="shared" ref="I35:I36" si="0">G35*H35</f>
        <v>0</v>
      </c>
      <c r="J35" s="42"/>
      <c r="K35" s="44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0</v>
      </c>
      <c r="I36" s="41">
        <f t="shared" si="0"/>
        <v>0</v>
      </c>
      <c r="J36" s="42"/>
      <c r="K36" s="44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2</v>
      </c>
      <c r="I37" s="45">
        <f>SUM(I34:J36)</f>
        <v>200</v>
      </c>
      <c r="J37" s="46"/>
      <c r="K37" s="47"/>
    </row>
    <row r="38" ht="20.1" customHeight="1" spans="2:11">
      <c r="B38" s="16" t="s">
        <v>85</v>
      </c>
      <c r="C38" s="16"/>
      <c r="D38" s="16"/>
      <c r="E38" s="16"/>
      <c r="F38" s="16" t="s">
        <v>50</v>
      </c>
      <c r="G38" s="16" t="s">
        <v>86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8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绵杨本色</cp:lastModifiedBy>
  <dcterms:created xsi:type="dcterms:W3CDTF">2014-04-15T08:52:00Z</dcterms:created>
  <cp:lastPrinted>2017-09-06T05:53:00Z</cp:lastPrinted>
  <dcterms:modified xsi:type="dcterms:W3CDTF">2017-11-22T06:26:28Z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