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别克世纪发布会" sheetId="4" r:id="rId1"/>
    <sheet name="别克奥特能平台新能源车亮相发布会" sheetId="5" r:id="rId2"/>
  </sheets>
  <definedNames>
    <definedName name="_xlnm.Print_Area" localSheetId="1">别克奥特能平台新能源车亮相发布会!$A$1:$H$30</definedName>
    <definedName name="_xlnm.Print_Area" localSheetId="0">别克世纪发布会!$A$1:$H$49</definedName>
    <definedName name="_xlnm.Print_Titles" localSheetId="0">别克世纪发布会!$6:$6</definedName>
  </definedNames>
  <calcPr calcId="144525" concurrentCalc="0"/>
</workbook>
</file>

<file path=xl/sharedStrings.xml><?xml version="1.0" encoding="utf-8"?>
<sst xmlns="http://schemas.openxmlformats.org/spreadsheetml/2006/main" count="150" uniqueCount="94">
  <si>
    <t>别克品牌周新产品发布系列活动会务接待sow</t>
  </si>
  <si>
    <t>康辉集团北京国际会议展览有限公司</t>
  </si>
  <si>
    <t>别克品牌周新产品发布系列活动</t>
  </si>
  <si>
    <t>别克世纪发布会</t>
  </si>
  <si>
    <t>规格</t>
  </si>
  <si>
    <t>单价</t>
  </si>
  <si>
    <t>次数</t>
  </si>
  <si>
    <t>数量</t>
  </si>
  <si>
    <t>总计</t>
  </si>
  <si>
    <t>备注</t>
  </si>
  <si>
    <t>上海主会场：上海中心</t>
  </si>
  <si>
    <t>客房</t>
  </si>
  <si>
    <t>11月2-4日住宿</t>
  </si>
  <si>
    <t>世博洲际酒店（或同等酒店）大床房含早，含税（符合SGMS差旅标准）</t>
  </si>
  <si>
    <t>车辆交通</t>
  </si>
  <si>
    <t>11月2日 上海浦东机场接机 考斯特单次</t>
  </si>
  <si>
    <t>单送世博洲际酒店 10：00-16：00 预计 3车次 最终费用以实际发生为准</t>
  </si>
  <si>
    <t>11月2日 虹桥机场/高铁站接机 考斯特单次</t>
  </si>
  <si>
    <t>单送世博洲际酒店 10：00-16：00 预计 5车次 最终费用以实际发生为准</t>
  </si>
  <si>
    <t>备用车 全天备车 浦东/虹桥</t>
  </si>
  <si>
    <t>GL8备车</t>
  </si>
  <si>
    <t>11月3日发布会53座大巴</t>
  </si>
  <si>
    <t>酒店-会场-酒店</t>
  </si>
  <si>
    <t>11月3日 VIP接送 GL8全天用车</t>
  </si>
  <si>
    <t>预计10车次 最终费用以实际发生为准</t>
  </si>
  <si>
    <r>
      <rPr>
        <sz val="10"/>
        <color rgb="FFFF0000"/>
        <rFont val="微软雅黑"/>
        <charset val="134"/>
      </rPr>
      <t>11月4日</t>
    </r>
    <r>
      <rPr>
        <sz val="10"/>
        <rFont val="微软雅黑"/>
        <charset val="134"/>
      </rPr>
      <t xml:space="preserve"> 上海浦东机场送机 考斯特单次</t>
    </r>
  </si>
  <si>
    <t>6：00-10：00 预计 3车次 最终费用以实际发生为准</t>
  </si>
  <si>
    <r>
      <rPr>
        <sz val="10"/>
        <color rgb="FFFF0000"/>
        <rFont val="微软雅黑"/>
        <charset val="134"/>
      </rPr>
      <t>11月4日</t>
    </r>
    <r>
      <rPr>
        <sz val="10"/>
        <rFont val="微软雅黑"/>
        <charset val="134"/>
      </rPr>
      <t xml:space="preserve"> 虹桥机场/高铁站送机 考斯特单次</t>
    </r>
  </si>
  <si>
    <t>6：00-12：00 预计 5车次 最终费用以实际发生为准</t>
  </si>
  <si>
    <t>车上矿泉水</t>
  </si>
  <si>
    <t>暂按每人1瓶预估</t>
  </si>
  <si>
    <t>11.1-2日上海中心停车位</t>
  </si>
  <si>
    <t>以实际发生费用为准</t>
  </si>
  <si>
    <t>11.3日上海中心停车位</t>
  </si>
  <si>
    <t>用餐</t>
  </si>
  <si>
    <t>11月3日自助晚餐</t>
  </si>
  <si>
    <t>上海浦东世博洲际酒店（或同等酒店）（16:30-18:00）</t>
  </si>
  <si>
    <t>会议</t>
  </si>
  <si>
    <t>核心经销商研讨会</t>
  </si>
  <si>
    <t>含交通接驳，场地、茶歇、用餐</t>
  </si>
  <si>
    <t>物料</t>
  </si>
  <si>
    <t>短驳手举牌</t>
  </si>
  <si>
    <t>KT板＋把手</t>
  </si>
  <si>
    <t>签到背板</t>
  </si>
  <si>
    <t>签到台</t>
  </si>
  <si>
    <t>大巴车头牌</t>
  </si>
  <si>
    <t>塑封A4（接驳&amp;接机）</t>
  </si>
  <si>
    <t>活动物料</t>
  </si>
  <si>
    <t>定制互动物料</t>
  </si>
  <si>
    <t>防疫</t>
  </si>
  <si>
    <t>防疫物资</t>
  </si>
  <si>
    <t>酒精消毒液、免洗洗手液、口罩等</t>
  </si>
  <si>
    <t>上门核酸</t>
  </si>
  <si>
    <t>按400人预估</t>
  </si>
  <si>
    <t>接待</t>
  </si>
  <si>
    <t>参与活动特别嘉宾接待</t>
  </si>
  <si>
    <t>含来回机票；住宿；接送等；</t>
  </si>
  <si>
    <t>以实际发生为准</t>
  </si>
  <si>
    <t>备用金</t>
  </si>
  <si>
    <t>不可预见费用预估</t>
  </si>
  <si>
    <t>工作人员</t>
  </si>
  <si>
    <t>用餐合计</t>
  </si>
  <si>
    <t>接机/高铁12人，酒店接待3人</t>
  </si>
  <si>
    <t>总计（Net）</t>
  </si>
  <si>
    <t>广州分会场：广州大剧院</t>
  </si>
  <si>
    <t>按200人预估</t>
  </si>
  <si>
    <t>北京分会场：北京笙白艺术中心</t>
  </si>
  <si>
    <t>合计（Net）</t>
  </si>
  <si>
    <t>服务费10%</t>
  </si>
  <si>
    <t>总计（不含6%税）</t>
  </si>
  <si>
    <t>优惠总计（不含6%税）</t>
  </si>
  <si>
    <t>别克奥特能平台新能源车亮相发布会</t>
  </si>
  <si>
    <t>大交通</t>
  </si>
  <si>
    <t>直播经销商往返广州机票</t>
  </si>
  <si>
    <t>经济舱</t>
  </si>
  <si>
    <t>11月17日住宿</t>
  </si>
  <si>
    <t>广州海航威斯汀酒店（或同等酒店）标准双床房（含双早，wifi，服务费），部分11月16日入住</t>
  </si>
  <si>
    <t>11月17日会议</t>
  </si>
  <si>
    <t>容纳40人会议室 鱼骨式摆台</t>
  </si>
  <si>
    <t>LED</t>
  </si>
  <si>
    <t>会议茶歇</t>
  </si>
  <si>
    <t>11月17日午餐</t>
  </si>
  <si>
    <t>11月17日晚餐</t>
  </si>
  <si>
    <t>11月18日午餐</t>
  </si>
  <si>
    <t>全程饮品</t>
  </si>
  <si>
    <t>车辆</t>
  </si>
  <si>
    <t>11月17日接机</t>
  </si>
  <si>
    <t>暂按5次预估 考斯特/GL8单次</t>
  </si>
  <si>
    <t>11月18日 酒店——车展——机场 53座大巴</t>
  </si>
  <si>
    <t>接送机矿泉水</t>
  </si>
  <si>
    <t>直播专用5G信号背包</t>
  </si>
  <si>
    <t>餐券</t>
  </si>
  <si>
    <t>上海往返广州</t>
  </si>
  <si>
    <t>暂按控房签到、餐饮等共3人预估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</si>
</sst>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54">
    <font>
      <sz val="11"/>
      <color theme="1"/>
      <name val="宋体"/>
      <charset val="134"/>
      <scheme val="minor"/>
    </font>
    <font>
      <b/>
      <sz val="20"/>
      <color theme="1"/>
      <name val="Microsoft YaHei Light"/>
      <charset val="134"/>
    </font>
    <font>
      <sz val="10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 Light"/>
      <charset val="134"/>
    </font>
    <font>
      <b/>
      <sz val="10"/>
      <color indexed="8"/>
      <name val="微软雅黑"/>
      <charset val="134"/>
    </font>
    <font>
      <sz val="10"/>
      <color rgb="FFFF0000"/>
      <name val="微软雅黑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2"/>
      <name val="Times New Roman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10" borderId="11" applyNumberForma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5" fillId="17" borderId="0" applyNumberFormat="0" applyBorder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3" fillId="20" borderId="15" applyNumberFormat="0" applyAlignment="0" applyProtection="0">
      <alignment vertical="center"/>
    </xf>
    <xf numFmtId="0" fontId="34" fillId="20" borderId="10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5" fillId="23" borderId="16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4" fillId="26" borderId="0" applyNumberFormat="0" applyBorder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4" fillId="29" borderId="0" applyNumberFormat="0" applyBorder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4" fillId="5" borderId="0" applyNumberFormat="0" applyBorder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42" fillId="0" borderId="20" applyNumberForma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43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6" borderId="0" applyNumberFormat="0" applyBorder="0" applyProtection="0">
      <alignment vertical="center"/>
    </xf>
    <xf numFmtId="0" fontId="14" fillId="14" borderId="0" applyNumberFormat="0" applyBorder="0" applyProtection="0">
      <alignment vertical="center"/>
    </xf>
    <xf numFmtId="0" fontId="14" fillId="47" borderId="0" applyNumberFormat="0" applyBorder="0" applyProtection="0">
      <alignment vertical="center"/>
    </xf>
    <xf numFmtId="0" fontId="14" fillId="22" borderId="0" applyNumberFormat="0" applyBorder="0" applyProtection="0">
      <alignment vertical="center"/>
    </xf>
    <xf numFmtId="0" fontId="14" fillId="46" borderId="0" applyNumberFormat="0" applyBorder="0" applyProtection="0">
      <alignment vertical="center"/>
    </xf>
    <xf numFmtId="0" fontId="14" fillId="48" borderId="0" applyNumberFormat="0" applyBorder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25" fillId="49" borderId="0" applyNumberFormat="0" applyBorder="0" applyProtection="0">
      <alignment vertical="center"/>
    </xf>
    <xf numFmtId="0" fontId="25" fillId="14" borderId="0" applyNumberFormat="0" applyBorder="0" applyProtection="0">
      <alignment vertical="center"/>
    </xf>
    <xf numFmtId="0" fontId="25" fillId="47" borderId="0" applyNumberFormat="0" applyBorder="0" applyProtection="0">
      <alignment vertical="center"/>
    </xf>
    <xf numFmtId="0" fontId="25" fillId="50" borderId="0" applyNumberFormat="0" applyBorder="0" applyProtection="0">
      <alignment vertical="center"/>
    </xf>
    <xf numFmtId="0" fontId="25" fillId="51" borderId="0" applyNumberFormat="0" applyBorder="0" applyProtection="0">
      <alignment vertical="center"/>
    </xf>
    <xf numFmtId="0" fontId="25" fillId="52" borderId="0" applyNumberFormat="0" applyBorder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43" fillId="0" borderId="0">
      <alignment vertical="center"/>
    </xf>
    <xf numFmtId="0" fontId="25" fillId="1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4" borderId="0" applyNumberFormat="0" applyBorder="0" applyProtection="0">
      <alignment vertical="center"/>
    </xf>
    <xf numFmtId="0" fontId="25" fillId="55" borderId="0" applyNumberFormat="0" applyBorder="0" applyProtection="0">
      <alignment vertical="center"/>
    </xf>
    <xf numFmtId="0" fontId="25" fillId="56" borderId="0" applyNumberFormat="0" applyBorder="0" applyProtection="0">
      <alignment vertical="center"/>
    </xf>
    <xf numFmtId="0" fontId="25" fillId="50" borderId="0" applyNumberFormat="0" applyBorder="0" applyProtection="0">
      <alignment vertical="center"/>
    </xf>
    <xf numFmtId="0" fontId="25" fillId="51" borderId="0" applyNumberFormat="0" applyBorder="0" applyProtection="0">
      <alignment vertical="center"/>
    </xf>
    <xf numFmtId="0" fontId="44" fillId="26" borderId="0" applyNumberFormat="0" applyBorder="0" applyProtection="0">
      <alignment vertical="center"/>
    </xf>
    <xf numFmtId="0" fontId="19" fillId="6" borderId="11" applyNumberFormat="0" applyProtection="0">
      <alignment vertical="center"/>
    </xf>
    <xf numFmtId="0" fontId="45" fillId="57" borderId="21" applyNumberFormat="0" applyProtection="0">
      <alignment vertical="center"/>
    </xf>
    <xf numFmtId="0" fontId="46" fillId="0" borderId="0" applyNumberFormat="0" applyBorder="0" applyProtection="0">
      <alignment vertical="center"/>
    </xf>
    <xf numFmtId="0" fontId="47" fillId="29" borderId="0" applyNumberFormat="0" applyBorder="0" applyProtection="0">
      <alignment vertical="center"/>
    </xf>
    <xf numFmtId="0" fontId="48" fillId="0" borderId="22" applyNumberFormat="0" applyProtection="0">
      <alignment vertical="center"/>
    </xf>
    <xf numFmtId="0" fontId="49" fillId="0" borderId="23" applyNumberFormat="0" applyProtection="0">
      <alignment vertical="center"/>
    </xf>
    <xf numFmtId="0" fontId="42" fillId="0" borderId="0" applyNumberFormat="0" applyBorder="0" applyProtection="0">
      <alignment vertical="center"/>
    </xf>
    <xf numFmtId="0" fontId="40" fillId="0" borderId="19" applyNumberFormat="0" applyProtection="0">
      <alignment vertical="center"/>
    </xf>
    <xf numFmtId="0" fontId="50" fillId="58" borderId="0" applyNumberFormat="0" applyBorder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3" fillId="59" borderId="24" applyNumberForma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15" fillId="6" borderId="9" applyNumberFormat="0" applyProtection="0">
      <alignment vertical="center"/>
    </xf>
    <xf numFmtId="0" fontId="43" fillId="0" borderId="0">
      <alignment vertical="center"/>
    </xf>
    <xf numFmtId="0" fontId="51" fillId="0" borderId="0" applyNumberFormat="0" applyBorder="0" applyProtection="0">
      <alignment vertical="center"/>
    </xf>
    <xf numFmtId="0" fontId="52" fillId="0" borderId="25" applyNumberFormat="0" applyProtection="0">
      <alignment vertical="center"/>
    </xf>
    <xf numFmtId="0" fontId="53" fillId="0" borderId="0" applyNumberFormat="0" applyBorder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0" borderId="0">
      <alignment vertical="center"/>
    </xf>
    <xf numFmtId="0" fontId="14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45" fillId="57" borderId="21" applyNumberFormat="0" applyAlignment="0" applyProtection="0">
      <alignment vertical="center"/>
    </xf>
    <xf numFmtId="0" fontId="45" fillId="57" borderId="2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41" fillId="0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43" fillId="59" borderId="24" applyNumberFormat="0" applyFont="0" applyAlignment="0" applyProtection="0">
      <alignment vertical="center"/>
    </xf>
    <xf numFmtId="0" fontId="43" fillId="59" borderId="24" applyNumberFormat="0" applyFont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151" applyFont="1" applyFill="1" applyBorder="1" applyAlignment="1">
      <alignment horizontal="center" vertical="center" wrapText="1"/>
    </xf>
    <xf numFmtId="0" fontId="2" fillId="0" borderId="2" xfId="151" applyFont="1" applyFill="1" applyBorder="1" applyAlignment="1">
      <alignment horizontal="center" vertical="center" wrapText="1"/>
    </xf>
    <xf numFmtId="14" fontId="2" fillId="0" borderId="1" xfId="151" applyNumberFormat="1" applyFont="1" applyFill="1" applyBorder="1" applyAlignment="1">
      <alignment horizontal="center" vertical="center" wrapText="1"/>
    </xf>
    <xf numFmtId="14" fontId="2" fillId="0" borderId="2" xfId="15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4" xfId="151" applyFont="1" applyFill="1" applyBorder="1" applyAlignment="1">
      <alignment horizontal="center" vertical="center" wrapText="1"/>
    </xf>
    <xf numFmtId="176" fontId="4" fillId="2" borderId="4" xfId="151" applyNumberFormat="1" applyFont="1" applyFill="1" applyBorder="1" applyAlignment="1">
      <alignment horizontal="center" vertical="center" wrapText="1"/>
    </xf>
    <xf numFmtId="0" fontId="2" fillId="0" borderId="5" xfId="151" applyFont="1" applyFill="1" applyBorder="1" applyAlignment="1">
      <alignment horizontal="center" vertical="center" wrapText="1"/>
    </xf>
    <xf numFmtId="0" fontId="2" fillId="0" borderId="4" xfId="151" applyFont="1" applyFill="1" applyBorder="1" applyAlignment="1">
      <alignment vertical="center" wrapText="1"/>
    </xf>
    <xf numFmtId="0" fontId="2" fillId="0" borderId="4" xfId="151" applyFont="1" applyFill="1" applyBorder="1" applyAlignment="1">
      <alignment horizontal="center" vertical="center" wrapText="1"/>
    </xf>
    <xf numFmtId="0" fontId="2" fillId="3" borderId="6" xfId="151" applyFont="1" applyFill="1" applyBorder="1" applyAlignment="1">
      <alignment horizontal="left" vertical="center" wrapText="1"/>
    </xf>
    <xf numFmtId="0" fontId="2" fillId="0" borderId="4" xfId="151" applyFont="1" applyFill="1" applyBorder="1" applyAlignment="1">
      <alignment horizontal="left" vertical="center" wrapText="1"/>
    </xf>
    <xf numFmtId="176" fontId="2" fillId="0" borderId="4" xfId="15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151" applyFont="1" applyFill="1" applyBorder="1" applyAlignment="1">
      <alignment horizontal="center" vertical="center" wrapText="1"/>
    </xf>
    <xf numFmtId="0" fontId="6" fillId="0" borderId="4" xfId="151" applyFont="1" applyFill="1" applyBorder="1" applyAlignment="1">
      <alignment horizontal="left" vertical="center" wrapText="1"/>
    </xf>
    <xf numFmtId="0" fontId="5" fillId="0" borderId="4" xfId="151" applyFont="1" applyFill="1" applyBorder="1" applyAlignment="1">
      <alignment horizontal="left" vertical="center" wrapText="1"/>
    </xf>
    <xf numFmtId="176" fontId="2" fillId="0" borderId="5" xfId="151" applyNumberFormat="1" applyFont="1" applyFill="1" applyBorder="1" applyAlignment="1">
      <alignment horizontal="center" vertical="center" wrapText="1"/>
    </xf>
    <xf numFmtId="0" fontId="6" fillId="0" borderId="7" xfId="151" applyFont="1" applyFill="1" applyBorder="1" applyAlignment="1">
      <alignment horizontal="center" vertical="center" wrapText="1"/>
    </xf>
    <xf numFmtId="0" fontId="6" fillId="0" borderId="5" xfId="15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176" fontId="8" fillId="4" borderId="2" xfId="0" applyNumberFormat="1" applyFont="1" applyFill="1" applyBorder="1" applyAlignment="1">
      <alignment horizontal="center" vertical="center"/>
    </xf>
    <xf numFmtId="177" fontId="2" fillId="4" borderId="4" xfId="151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176" fontId="8" fillId="4" borderId="4" xfId="0" applyNumberFormat="1" applyFont="1" applyFill="1" applyBorder="1" applyAlignment="1">
      <alignment horizontal="center" vertical="center"/>
    </xf>
    <xf numFmtId="176" fontId="9" fillId="4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8" xfId="151" applyFont="1" applyFill="1" applyBorder="1" applyAlignment="1">
      <alignment horizontal="center" vertical="center" wrapText="1"/>
    </xf>
    <xf numFmtId="14" fontId="2" fillId="0" borderId="8" xfId="151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4" xfId="151" applyFont="1" applyFill="1" applyBorder="1" applyAlignment="1">
      <alignment horizontal="center" vertical="center" wrapText="1"/>
    </xf>
    <xf numFmtId="0" fontId="6" fillId="0" borderId="6" xfId="151" applyFont="1" applyFill="1" applyBorder="1" applyAlignment="1">
      <alignment horizontal="left" vertical="center" wrapText="1"/>
    </xf>
    <xf numFmtId="0" fontId="5" fillId="0" borderId="6" xfId="151" applyFont="1" applyFill="1" applyBorder="1" applyAlignment="1">
      <alignment horizontal="left" vertical="center" wrapText="1"/>
    </xf>
    <xf numFmtId="0" fontId="2" fillId="0" borderId="6" xfId="151" applyFont="1" applyFill="1" applyBorder="1" applyAlignment="1">
      <alignment horizontal="center" vertical="center" wrapText="1"/>
    </xf>
    <xf numFmtId="176" fontId="2" fillId="0" borderId="6" xfId="151" applyNumberFormat="1" applyFont="1" applyFill="1" applyBorder="1" applyAlignment="1">
      <alignment horizontal="center" vertical="center" wrapText="1"/>
    </xf>
    <xf numFmtId="176" fontId="2" fillId="0" borderId="7" xfId="151" applyNumberFormat="1" applyFont="1" applyFill="1" applyBorder="1" applyAlignment="1">
      <alignment horizontal="center" vertical="center" wrapText="1"/>
    </xf>
    <xf numFmtId="0" fontId="13" fillId="0" borderId="4" xfId="151" applyFont="1" applyFill="1" applyBorder="1" applyAlignment="1">
      <alignment horizontal="left" vertical="center" wrapText="1"/>
    </xf>
    <xf numFmtId="0" fontId="2" fillId="0" borderId="6" xfId="151" applyFont="1" applyFill="1" applyBorder="1" applyAlignment="1">
      <alignment horizontal="left" vertical="center" wrapText="1"/>
    </xf>
    <xf numFmtId="0" fontId="6" fillId="0" borderId="5" xfId="73" applyFont="1" applyFill="1" applyBorder="1" applyAlignment="1">
      <alignment horizontal="center" vertical="center" wrapText="1"/>
    </xf>
    <xf numFmtId="0" fontId="2" fillId="0" borderId="5" xfId="73" applyFont="1" applyFill="1" applyBorder="1" applyAlignment="1">
      <alignment horizontal="left" vertical="center" wrapText="1"/>
    </xf>
    <xf numFmtId="0" fontId="2" fillId="0" borderId="5" xfId="151" applyFont="1" applyFill="1" applyBorder="1" applyAlignment="1">
      <alignment vertical="center" wrapText="1"/>
    </xf>
    <xf numFmtId="176" fontId="2" fillId="0" borderId="5" xfId="73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7" fontId="2" fillId="0" borderId="5" xfId="151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</cellXfs>
  <cellStyles count="179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20% - Accent4" xfId="8"/>
    <cellStyle name="计算 2" xfId="9"/>
    <cellStyle name="Input 2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60% - 强调文字颜色 2 3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Accent6 2" xfId="28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20% - 强调文字颜色 5 3" xfId="34"/>
    <cellStyle name="20% - Accent5 2" xfId="35"/>
    <cellStyle name="40% - 强调文字颜色 4 2" xfId="36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20% - Accent2 2" xfId="41"/>
    <cellStyle name="20% - 强调文字颜色 2 3" xfId="42"/>
    <cellStyle name="汇总" xfId="43" builtinId="25"/>
    <cellStyle name="好" xfId="44" builtinId="26"/>
    <cellStyle name="适中" xfId="45" builtinId="28"/>
    <cellStyle name="20% - Accent3 2" xfId="46"/>
    <cellStyle name="20% - 强调文字颜色 3 3" xfId="47"/>
    <cellStyle name="20% - 强调文字颜色 5" xfId="48" builtinId="46"/>
    <cellStyle name="强调文字颜色 1" xfId="49" builtinId="29"/>
    <cellStyle name="20% - 强调文字颜色 6 3" xfId="50"/>
    <cellStyle name="20% - Accent6 2" xfId="51"/>
    <cellStyle name="链接单元格 3" xfId="52"/>
    <cellStyle name="20% - 强调文字颜色 1" xfId="53" builtinId="30"/>
    <cellStyle name="40% - 强调文字颜色 1" xfId="54" builtinId="31"/>
    <cellStyle name="输出 2" xfId="55"/>
    <cellStyle name="20% - 强调文字颜色 2" xfId="56" builtinId="34"/>
    <cellStyle name="0,0_x005f_x000d__x005f_x000a_NA_x005f_x000d__x005f_x000a_" xfId="57"/>
    <cellStyle name="40% - 强调文字颜色 2" xfId="58" builtinId="35"/>
    <cellStyle name="强调文字颜色 3" xfId="59" builtinId="37"/>
    <cellStyle name="强调文字颜色 4" xfId="60" builtinId="41"/>
    <cellStyle name="20% - Accent1 2" xfId="61"/>
    <cellStyle name="20% - 强调文字颜色 1 3" xfId="62"/>
    <cellStyle name="20% - 强调文字颜色 4" xfId="63" builtinId="42"/>
    <cellStyle name="计算 3" xfId="64"/>
    <cellStyle name="40% - 强调文字颜色 4" xfId="65" builtinId="43"/>
    <cellStyle name="强调文字颜色 5" xfId="66" builtinId="45"/>
    <cellStyle name="40% - 强调文字颜色 5" xfId="67" builtinId="47"/>
    <cellStyle name="60% - 强调文字颜色 5" xfId="68" builtinId="48"/>
    <cellStyle name="强调文字颜色 6" xfId="69" builtinId="49"/>
    <cellStyle name="Heading 3 2" xfId="70"/>
    <cellStyle name="40% - 强调文字颜色 6" xfId="71" builtinId="51"/>
    <cellStyle name="60% - 强调文字颜色 6" xfId="72" builtinId="52"/>
    <cellStyle name="常规 4" xfId="73"/>
    <cellStyle name="20% - 强调文字颜色 4 3" xfId="74"/>
    <cellStyle name="20% - Accent4 2" xfId="75"/>
    <cellStyle name="20% - 强调文字颜色 2 2" xfId="76"/>
    <cellStyle name="20% - 强调文字颜色 3 2" xfId="77"/>
    <cellStyle name="常规 3" xfId="78"/>
    <cellStyle name="20% - 强调文字颜色 4 2" xfId="79"/>
    <cellStyle name="20% - 强调文字颜色 5 2" xfId="80"/>
    <cellStyle name="20% - 强调文字颜色 6 2" xfId="81"/>
    <cellStyle name="40% - Accent1 2" xfId="82"/>
    <cellStyle name="40% - Accent2 2" xfId="83"/>
    <cellStyle name="40% - Accent3 2" xfId="84"/>
    <cellStyle name="40% - Accent4 2" xfId="85"/>
    <cellStyle name="40% - Accent5 2" xfId="86"/>
    <cellStyle name="40% - Accent6 2" xfId="87"/>
    <cellStyle name="40% - 强调文字颜色 1 2" xfId="88"/>
    <cellStyle name="40% - 强调文字颜色 1 3" xfId="89"/>
    <cellStyle name="40% - 强调文字颜色 2 2" xfId="90"/>
    <cellStyle name="40% - 强调文字颜色 2 3" xfId="91"/>
    <cellStyle name="40% - 强调文字颜色 3 2" xfId="92"/>
    <cellStyle name="40% - 强调文字颜色 3 3" xfId="93"/>
    <cellStyle name="40% - 强调文字颜色 4 3" xfId="94"/>
    <cellStyle name="40% - 强调文字颜色 5 2" xfId="95"/>
    <cellStyle name="40% - 强调文字颜色 5 3" xfId="96"/>
    <cellStyle name="40% - 强调文字颜色 6 2" xfId="97"/>
    <cellStyle name="40% - 强调文字颜色 6 3" xfId="98"/>
    <cellStyle name="60% - Accent1 2" xfId="99"/>
    <cellStyle name="60% - Accent2 2" xfId="100"/>
    <cellStyle name="60% - Accent3 2" xfId="101"/>
    <cellStyle name="60% - Accent4 2" xfId="102"/>
    <cellStyle name="60% - Accent5 2" xfId="103"/>
    <cellStyle name="60% - Accent6 2" xfId="104"/>
    <cellStyle name="60% - 强调文字颜色 1 2" xfId="105"/>
    <cellStyle name="60% - 强调文字颜色 1 3" xfId="106"/>
    <cellStyle name="常规 5" xfId="107"/>
    <cellStyle name="60% - 强调文字颜色 2 2" xfId="108"/>
    <cellStyle name="60% - 强调文字颜色 3 2" xfId="109"/>
    <cellStyle name="60% - 强调文字颜色 3 3" xfId="110"/>
    <cellStyle name="60% - 强调文字颜色 4 2" xfId="111"/>
    <cellStyle name="60% - 强调文字颜色 4 3" xfId="112"/>
    <cellStyle name="60% - 强调文字颜色 5 2" xfId="113"/>
    <cellStyle name="60% - 强调文字颜色 5 3" xfId="114"/>
    <cellStyle name="60% - 强调文字颜色 6 2" xfId="115"/>
    <cellStyle name="60% - 强调文字颜色 6 3" xfId="116"/>
    <cellStyle name="Accent1 2" xfId="117"/>
    <cellStyle name="Accent2 2" xfId="118"/>
    <cellStyle name="Accent3 2" xfId="119"/>
    <cellStyle name="Accent4 2" xfId="120"/>
    <cellStyle name="Accent5 2" xfId="121"/>
    <cellStyle name="Bad 2" xfId="122"/>
    <cellStyle name="Calculation 2" xfId="123"/>
    <cellStyle name="Check Cell 2" xfId="124"/>
    <cellStyle name="Explanatory Text 2" xfId="125"/>
    <cellStyle name="Good 2" xfId="126"/>
    <cellStyle name="Heading 1 2" xfId="127"/>
    <cellStyle name="Heading 2 2" xfId="128"/>
    <cellStyle name="Heading 4 2" xfId="129"/>
    <cellStyle name="Linked Cell 2" xfId="130"/>
    <cellStyle name="Neutral 2" xfId="131"/>
    <cellStyle name="标题 5" xfId="132"/>
    <cellStyle name="Note 2" xfId="133"/>
    <cellStyle name="强调文字颜色 3 3" xfId="134"/>
    <cellStyle name="Output 2" xfId="135"/>
    <cellStyle name="常规 2 2" xfId="136"/>
    <cellStyle name="Title 2" xfId="137"/>
    <cellStyle name="Total 2" xfId="138"/>
    <cellStyle name="Warning Text 2" xfId="139"/>
    <cellStyle name="标题 1 2" xfId="140"/>
    <cellStyle name="标题 1 3" xfId="141"/>
    <cellStyle name="标题 2 2" xfId="142"/>
    <cellStyle name="标题 2 3" xfId="143"/>
    <cellStyle name="标题 3 2" xfId="144"/>
    <cellStyle name="标题 3 3" xfId="145"/>
    <cellStyle name="标题 4 2" xfId="146"/>
    <cellStyle name="标题 4 3" xfId="147"/>
    <cellStyle name="标题 6" xfId="148"/>
    <cellStyle name="差 2" xfId="149"/>
    <cellStyle name="差 3" xfId="150"/>
    <cellStyle name="常规 2" xfId="151"/>
    <cellStyle name="常规 3 2" xfId="152"/>
    <cellStyle name="好 2" xfId="153"/>
    <cellStyle name="好 3" xfId="154"/>
    <cellStyle name="汇总 2" xfId="155"/>
    <cellStyle name="汇总 3" xfId="156"/>
    <cellStyle name="检查单元格 2" xfId="157"/>
    <cellStyle name="检查单元格 3" xfId="158"/>
    <cellStyle name="警告文本 2" xfId="159"/>
    <cellStyle name="警告文本 3" xfId="160"/>
    <cellStyle name="链接单元格 2" xfId="161"/>
    <cellStyle name="强调文字颜色 1 2" xfId="162"/>
    <cellStyle name="强调文字颜色 1 3" xfId="163"/>
    <cellStyle name="强调文字颜色 2 2" xfId="164"/>
    <cellStyle name="强调文字颜色 2 3" xfId="165"/>
    <cellStyle name="强调文字颜色 3 2" xfId="166"/>
    <cellStyle name="强调文字颜色 4 2" xfId="167"/>
    <cellStyle name="强调文字颜色 4 3" xfId="168"/>
    <cellStyle name="强调文字颜色 5 2" xfId="169"/>
    <cellStyle name="强调文字颜色 5 3" xfId="170"/>
    <cellStyle name="强调文字颜色 6 2" xfId="171"/>
    <cellStyle name="强调文字颜色 6 3" xfId="172"/>
    <cellStyle name="输入 2" xfId="173"/>
    <cellStyle name="输入 3" xfId="174"/>
    <cellStyle name="样式 1" xfId="175"/>
    <cellStyle name="一般_Sheet1" xfId="176"/>
    <cellStyle name="注释 2" xfId="177"/>
    <cellStyle name="注释 3" xfId="1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I48"/>
  <sheetViews>
    <sheetView tabSelected="1" view="pageBreakPreview" zoomScale="60" zoomScalePageLayoutView="80" zoomScaleNormal="79" workbookViewId="0">
      <selection activeCell="L47" sqref="L47"/>
    </sheetView>
  </sheetViews>
  <sheetFormatPr defaultColWidth="8.92592592592593" defaultRowHeight="15.6"/>
  <cols>
    <col min="1" max="1" width="17.6111111111111" style="32" customWidth="1"/>
    <col min="2" max="2" width="48.9259259259259" style="32" customWidth="1"/>
    <col min="3" max="3" width="79.0740740740741" style="32" customWidth="1"/>
    <col min="4" max="4" width="9.61111111111111" style="34" customWidth="1"/>
    <col min="5" max="7" width="10.6111111111111" style="34" customWidth="1"/>
    <col min="8" max="8" width="28.0740740740741" style="35" customWidth="1"/>
    <col min="9" max="16384" width="8.92592592592593" style="36"/>
  </cols>
  <sheetData>
    <row r="1" ht="68.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5.55" customHeight="1" spans="1:8">
      <c r="A2" s="1"/>
      <c r="B2" s="1"/>
      <c r="C2" s="1"/>
      <c r="D2" s="1"/>
      <c r="E2" s="2" t="s">
        <v>1</v>
      </c>
      <c r="F2" s="3"/>
      <c r="G2" s="3"/>
      <c r="H2" s="37"/>
    </row>
    <row r="3" ht="15.55" customHeight="1" spans="1:8">
      <c r="A3" s="1"/>
      <c r="B3" s="1"/>
      <c r="C3" s="1"/>
      <c r="D3" s="1"/>
      <c r="E3" s="2" t="s">
        <v>2</v>
      </c>
      <c r="F3" s="3"/>
      <c r="G3" s="3"/>
      <c r="H3" s="37"/>
    </row>
    <row r="4" ht="15.55" customHeight="1" spans="1:8">
      <c r="A4" s="1"/>
      <c r="B4" s="1"/>
      <c r="C4" s="1"/>
      <c r="D4" s="1"/>
      <c r="E4" s="4">
        <v>44851</v>
      </c>
      <c r="F4" s="5"/>
      <c r="G4" s="5"/>
      <c r="H4" s="38"/>
    </row>
    <row r="5" ht="16" customHeight="1" spans="1:8">
      <c r="A5" s="39" t="s">
        <v>3</v>
      </c>
      <c r="B5" s="39"/>
      <c r="C5" s="39"/>
      <c r="D5" s="39"/>
      <c r="E5" s="39"/>
      <c r="F5" s="39"/>
      <c r="G5" s="39"/>
      <c r="H5" s="39"/>
    </row>
    <row r="6" spans="1:8">
      <c r="A6" s="7"/>
      <c r="B6" s="7"/>
      <c r="C6" s="7" t="s">
        <v>4</v>
      </c>
      <c r="D6" s="7" t="s">
        <v>5</v>
      </c>
      <c r="E6" s="8" t="s">
        <v>6</v>
      </c>
      <c r="F6" s="8" t="s">
        <v>7</v>
      </c>
      <c r="G6" s="8" t="s">
        <v>8</v>
      </c>
      <c r="H6" s="8" t="s">
        <v>9</v>
      </c>
    </row>
    <row r="7" spans="1:8">
      <c r="A7" s="40" t="s">
        <v>10</v>
      </c>
      <c r="B7" s="40"/>
      <c r="C7" s="40"/>
      <c r="D7" s="40"/>
      <c r="E7" s="40"/>
      <c r="F7" s="40"/>
      <c r="G7" s="40"/>
      <c r="H7" s="40"/>
    </row>
    <row r="8" ht="15" spans="1:8">
      <c r="A8" s="21" t="s">
        <v>11</v>
      </c>
      <c r="B8" s="41" t="s">
        <v>12</v>
      </c>
      <c r="C8" s="42" t="s">
        <v>13</v>
      </c>
      <c r="D8" s="43">
        <v>750</v>
      </c>
      <c r="E8" s="44">
        <v>2</v>
      </c>
      <c r="F8" s="44">
        <v>50</v>
      </c>
      <c r="G8" s="44">
        <f>D8*E8*F8</f>
        <v>75000</v>
      </c>
      <c r="H8" s="45"/>
    </row>
    <row r="9" ht="15" spans="1:8">
      <c r="A9" s="17" t="s">
        <v>14</v>
      </c>
      <c r="B9" s="13" t="s">
        <v>15</v>
      </c>
      <c r="C9" s="13" t="s">
        <v>16</v>
      </c>
      <c r="D9" s="11">
        <v>1500</v>
      </c>
      <c r="E9" s="14">
        <v>1</v>
      </c>
      <c r="F9" s="14">
        <v>3</v>
      </c>
      <c r="G9" s="44">
        <f t="shared" ref="G9:G31" si="0">D9*E9*F9</f>
        <v>4500</v>
      </c>
      <c r="H9" s="14"/>
    </row>
    <row r="10" ht="15" spans="1:8">
      <c r="A10" s="17"/>
      <c r="B10" s="13" t="s">
        <v>17</v>
      </c>
      <c r="C10" s="13" t="s">
        <v>18</v>
      </c>
      <c r="D10" s="11">
        <v>1200</v>
      </c>
      <c r="E10" s="14">
        <v>1</v>
      </c>
      <c r="F10" s="14">
        <v>5</v>
      </c>
      <c r="G10" s="44">
        <f t="shared" si="0"/>
        <v>6000</v>
      </c>
      <c r="H10" s="14"/>
    </row>
    <row r="11" ht="15" spans="1:8">
      <c r="A11" s="17"/>
      <c r="B11" s="13" t="s">
        <v>19</v>
      </c>
      <c r="C11" s="13" t="s">
        <v>20</v>
      </c>
      <c r="D11" s="11">
        <v>1200</v>
      </c>
      <c r="E11" s="14">
        <v>1</v>
      </c>
      <c r="F11" s="14">
        <v>2</v>
      </c>
      <c r="G11" s="44">
        <f t="shared" si="0"/>
        <v>2400</v>
      </c>
      <c r="H11" s="14"/>
    </row>
    <row r="12" ht="15" spans="1:8">
      <c r="A12" s="17"/>
      <c r="B12" s="13" t="s">
        <v>21</v>
      </c>
      <c r="C12" s="13" t="s">
        <v>22</v>
      </c>
      <c r="D12" s="11">
        <v>2500</v>
      </c>
      <c r="E12" s="14">
        <v>2</v>
      </c>
      <c r="F12" s="14">
        <v>1</v>
      </c>
      <c r="G12" s="44">
        <f t="shared" si="0"/>
        <v>5000</v>
      </c>
      <c r="H12" s="14"/>
    </row>
    <row r="13" ht="15" spans="1:8">
      <c r="A13" s="17"/>
      <c r="B13" s="13" t="s">
        <v>23</v>
      </c>
      <c r="C13" s="13" t="s">
        <v>24</v>
      </c>
      <c r="D13" s="11">
        <v>1200</v>
      </c>
      <c r="E13" s="14">
        <v>1</v>
      </c>
      <c r="F13" s="14">
        <v>10</v>
      </c>
      <c r="G13" s="44">
        <f t="shared" si="0"/>
        <v>12000</v>
      </c>
      <c r="H13" s="14"/>
    </row>
    <row r="14" ht="15" spans="1:8">
      <c r="A14" s="17"/>
      <c r="B14" s="46" t="s">
        <v>25</v>
      </c>
      <c r="C14" s="13" t="s">
        <v>26</v>
      </c>
      <c r="D14" s="11">
        <v>900</v>
      </c>
      <c r="E14" s="14">
        <v>1</v>
      </c>
      <c r="F14" s="14">
        <v>3</v>
      </c>
      <c r="G14" s="44">
        <f t="shared" ref="G14:G15" si="1">D14*E14*F14</f>
        <v>2700</v>
      </c>
      <c r="H14" s="14"/>
    </row>
    <row r="15" ht="15" spans="1:8">
      <c r="A15" s="17"/>
      <c r="B15" s="46" t="s">
        <v>27</v>
      </c>
      <c r="C15" s="13" t="s">
        <v>28</v>
      </c>
      <c r="D15" s="11">
        <v>800</v>
      </c>
      <c r="E15" s="14">
        <v>1</v>
      </c>
      <c r="F15" s="14">
        <v>5</v>
      </c>
      <c r="G15" s="44">
        <f t="shared" si="1"/>
        <v>4000</v>
      </c>
      <c r="H15" s="14"/>
    </row>
    <row r="16" ht="15" spans="1:8">
      <c r="A16" s="17"/>
      <c r="B16" s="13" t="s">
        <v>29</v>
      </c>
      <c r="C16" s="13" t="s">
        <v>30</v>
      </c>
      <c r="D16" s="11">
        <v>2</v>
      </c>
      <c r="E16" s="14">
        <v>2</v>
      </c>
      <c r="F16" s="14">
        <v>50</v>
      </c>
      <c r="G16" s="44">
        <f t="shared" si="0"/>
        <v>200</v>
      </c>
      <c r="H16" s="14"/>
    </row>
    <row r="17" ht="15" spans="1:8">
      <c r="A17" s="17"/>
      <c r="B17" s="13" t="s">
        <v>31</v>
      </c>
      <c r="C17" s="13"/>
      <c r="D17" s="11">
        <v>200</v>
      </c>
      <c r="E17" s="14">
        <v>2</v>
      </c>
      <c r="F17" s="14">
        <v>20</v>
      </c>
      <c r="G17" s="44">
        <f t="shared" si="0"/>
        <v>8000</v>
      </c>
      <c r="H17" s="14" t="s">
        <v>32</v>
      </c>
    </row>
    <row r="18" ht="15" spans="1:8">
      <c r="A18" s="17"/>
      <c r="B18" s="13" t="s">
        <v>33</v>
      </c>
      <c r="C18" s="13"/>
      <c r="D18" s="11">
        <v>200</v>
      </c>
      <c r="E18" s="14">
        <v>1</v>
      </c>
      <c r="F18" s="14">
        <v>40</v>
      </c>
      <c r="G18" s="44">
        <f t="shared" si="0"/>
        <v>8000</v>
      </c>
      <c r="H18" s="14" t="s">
        <v>32</v>
      </c>
    </row>
    <row r="19" ht="15" spans="1:8">
      <c r="A19" s="17" t="s">
        <v>34</v>
      </c>
      <c r="B19" s="18" t="s">
        <v>35</v>
      </c>
      <c r="C19" s="19" t="s">
        <v>36</v>
      </c>
      <c r="D19" s="11">
        <v>280</v>
      </c>
      <c r="E19" s="14">
        <v>1</v>
      </c>
      <c r="F19" s="14">
        <v>50</v>
      </c>
      <c r="G19" s="44">
        <f t="shared" si="0"/>
        <v>14000</v>
      </c>
      <c r="H19" s="20"/>
    </row>
    <row r="20" ht="15" spans="1:8">
      <c r="A20" s="17" t="s">
        <v>37</v>
      </c>
      <c r="B20" s="47" t="s">
        <v>38</v>
      </c>
      <c r="C20" s="13" t="s">
        <v>39</v>
      </c>
      <c r="D20" s="11">
        <v>15000</v>
      </c>
      <c r="E20" s="14">
        <v>1</v>
      </c>
      <c r="F20" s="14">
        <v>1</v>
      </c>
      <c r="G20" s="44">
        <f t="shared" si="0"/>
        <v>15000</v>
      </c>
      <c r="H20" s="20"/>
    </row>
    <row r="21" ht="15" spans="1:8">
      <c r="A21" s="17" t="s">
        <v>40</v>
      </c>
      <c r="B21" s="47" t="s">
        <v>41</v>
      </c>
      <c r="C21" s="13" t="s">
        <v>42</v>
      </c>
      <c r="D21" s="11">
        <v>50</v>
      </c>
      <c r="E21" s="14">
        <v>1</v>
      </c>
      <c r="F21" s="14">
        <v>10</v>
      </c>
      <c r="G21" s="44">
        <f t="shared" si="0"/>
        <v>500</v>
      </c>
      <c r="H21" s="14"/>
    </row>
    <row r="22" ht="15" spans="1:8">
      <c r="A22" s="17"/>
      <c r="B22" s="47" t="s">
        <v>43</v>
      </c>
      <c r="C22" s="13"/>
      <c r="D22" s="11">
        <v>4000</v>
      </c>
      <c r="E22" s="14">
        <v>1</v>
      </c>
      <c r="F22" s="14">
        <v>1</v>
      </c>
      <c r="G22" s="44">
        <f t="shared" si="0"/>
        <v>4000</v>
      </c>
      <c r="H22" s="14"/>
    </row>
    <row r="23" ht="15" spans="1:8">
      <c r="A23" s="17"/>
      <c r="B23" s="47" t="s">
        <v>44</v>
      </c>
      <c r="C23" s="13"/>
      <c r="D23" s="11">
        <v>5000</v>
      </c>
      <c r="E23" s="14">
        <v>1</v>
      </c>
      <c r="F23" s="14">
        <v>1</v>
      </c>
      <c r="G23" s="44">
        <f t="shared" si="0"/>
        <v>5000</v>
      </c>
      <c r="H23" s="14"/>
    </row>
    <row r="24" ht="15" spans="1:8">
      <c r="A24" s="17"/>
      <c r="B24" s="13" t="s">
        <v>45</v>
      </c>
      <c r="C24" s="13" t="s">
        <v>46</v>
      </c>
      <c r="D24" s="11">
        <v>5</v>
      </c>
      <c r="E24" s="14">
        <v>1</v>
      </c>
      <c r="F24" s="14">
        <v>10</v>
      </c>
      <c r="G24" s="44">
        <f t="shared" si="0"/>
        <v>50</v>
      </c>
      <c r="H24" s="14"/>
    </row>
    <row r="25" ht="15" spans="1:8">
      <c r="A25" s="17"/>
      <c r="B25" s="13" t="s">
        <v>47</v>
      </c>
      <c r="C25" s="13" t="s">
        <v>48</v>
      </c>
      <c r="D25" s="11">
        <v>200</v>
      </c>
      <c r="E25" s="14">
        <v>1</v>
      </c>
      <c r="F25" s="14">
        <v>54</v>
      </c>
      <c r="G25" s="44">
        <f t="shared" si="0"/>
        <v>10800</v>
      </c>
      <c r="H25" s="14"/>
    </row>
    <row r="26" ht="15" spans="1:8">
      <c r="A26" s="22" t="s">
        <v>49</v>
      </c>
      <c r="B26" s="13" t="s">
        <v>50</v>
      </c>
      <c r="C26" s="10" t="s">
        <v>51</v>
      </c>
      <c r="D26" s="11">
        <v>200</v>
      </c>
      <c r="E26" s="14">
        <v>1</v>
      </c>
      <c r="F26" s="14">
        <v>1</v>
      </c>
      <c r="G26" s="44">
        <f t="shared" si="0"/>
        <v>200</v>
      </c>
      <c r="H26" s="14"/>
    </row>
    <row r="27" ht="15" spans="1:8">
      <c r="A27" s="21"/>
      <c r="B27" s="13" t="s">
        <v>52</v>
      </c>
      <c r="C27" s="10" t="s">
        <v>53</v>
      </c>
      <c r="D27" s="11">
        <v>2000</v>
      </c>
      <c r="E27" s="14">
        <v>1</v>
      </c>
      <c r="F27" s="14">
        <v>1</v>
      </c>
      <c r="G27" s="44">
        <f t="shared" si="0"/>
        <v>2000</v>
      </c>
      <c r="H27" s="14"/>
    </row>
    <row r="28" spans="1:8">
      <c r="A28" s="48" t="s">
        <v>54</v>
      </c>
      <c r="B28" s="49" t="s">
        <v>55</v>
      </c>
      <c r="C28" s="50" t="s">
        <v>56</v>
      </c>
      <c r="D28" s="9">
        <v>20000</v>
      </c>
      <c r="E28" s="51">
        <v>1</v>
      </c>
      <c r="F28" s="51">
        <v>1</v>
      </c>
      <c r="G28" s="44">
        <f t="shared" si="0"/>
        <v>20000</v>
      </c>
      <c r="H28" s="52" t="s">
        <v>57</v>
      </c>
    </row>
    <row r="29" spans="1:8">
      <c r="A29" s="48" t="s">
        <v>58</v>
      </c>
      <c r="B29" s="53" t="s">
        <v>59</v>
      </c>
      <c r="C29" s="54"/>
      <c r="D29" s="55">
        <v>20000</v>
      </c>
      <c r="E29" s="54">
        <v>1</v>
      </c>
      <c r="F29" s="54">
        <v>1</v>
      </c>
      <c r="G29" s="44">
        <f t="shared" si="0"/>
        <v>20000</v>
      </c>
      <c r="H29" s="52" t="s">
        <v>57</v>
      </c>
    </row>
    <row r="30" ht="15" spans="1:8">
      <c r="A30" s="22" t="s">
        <v>60</v>
      </c>
      <c r="B30" s="13" t="s">
        <v>61</v>
      </c>
      <c r="C30" s="10"/>
      <c r="D30" s="11">
        <v>100</v>
      </c>
      <c r="E30" s="14">
        <v>2</v>
      </c>
      <c r="F30" s="14">
        <v>15</v>
      </c>
      <c r="G30" s="44">
        <f t="shared" si="0"/>
        <v>3000</v>
      </c>
      <c r="H30" s="14"/>
    </row>
    <row r="31" spans="1:8">
      <c r="A31" s="21"/>
      <c r="B31" s="13" t="s">
        <v>60</v>
      </c>
      <c r="C31" s="13" t="s">
        <v>62</v>
      </c>
      <c r="D31" s="11">
        <v>500</v>
      </c>
      <c r="E31" s="14">
        <v>2</v>
      </c>
      <c r="F31" s="14">
        <v>15</v>
      </c>
      <c r="G31" s="44">
        <f t="shared" si="0"/>
        <v>15000</v>
      </c>
      <c r="H31" s="23"/>
    </row>
    <row r="32" s="32" customFormat="1" ht="15" spans="1:8">
      <c r="A32" s="56" t="s">
        <v>63</v>
      </c>
      <c r="B32" s="56"/>
      <c r="C32" s="56"/>
      <c r="D32" s="56"/>
      <c r="E32" s="56"/>
      <c r="F32" s="56"/>
      <c r="G32" s="57">
        <f>SUM(G8:G31)</f>
        <v>237350</v>
      </c>
      <c r="H32" s="26"/>
    </row>
    <row r="33" s="32" customFormat="1" spans="1:8">
      <c r="A33" s="40" t="s">
        <v>64</v>
      </c>
      <c r="B33" s="40"/>
      <c r="C33" s="40"/>
      <c r="D33" s="40"/>
      <c r="E33" s="40"/>
      <c r="F33" s="40"/>
      <c r="G33" s="40"/>
      <c r="H33" s="40"/>
    </row>
    <row r="34" s="32" customFormat="1" ht="15" spans="1:8">
      <c r="A34" s="22" t="s">
        <v>49</v>
      </c>
      <c r="B34" s="13" t="s">
        <v>50</v>
      </c>
      <c r="C34" s="10" t="s">
        <v>51</v>
      </c>
      <c r="D34" s="11">
        <v>150</v>
      </c>
      <c r="E34" s="14">
        <v>1</v>
      </c>
      <c r="F34" s="14">
        <v>1</v>
      </c>
      <c r="G34" s="44">
        <f>D34*E34*F34</f>
        <v>150</v>
      </c>
      <c r="H34" s="14"/>
    </row>
    <row r="35" s="33" customFormat="1" ht="15" spans="1:8">
      <c r="A35" s="21"/>
      <c r="B35" s="13" t="s">
        <v>52</v>
      </c>
      <c r="C35" s="10" t="s">
        <v>65</v>
      </c>
      <c r="D35" s="11">
        <v>1000</v>
      </c>
      <c r="E35" s="14">
        <v>1</v>
      </c>
      <c r="F35" s="14">
        <v>1</v>
      </c>
      <c r="G35" s="44">
        <f>D35*E35*F35</f>
        <v>1000</v>
      </c>
      <c r="H35" s="14"/>
    </row>
    <row r="36" s="33" customFormat="1" ht="15" spans="1:8">
      <c r="A36" s="54" t="s">
        <v>40</v>
      </c>
      <c r="B36" s="13" t="s">
        <v>47</v>
      </c>
      <c r="C36" s="13" t="s">
        <v>48</v>
      </c>
      <c r="D36" s="54">
        <v>1000</v>
      </c>
      <c r="E36" s="54">
        <v>1</v>
      </c>
      <c r="F36" s="54">
        <v>1</v>
      </c>
      <c r="G36" s="44">
        <f>D36*E36*F36</f>
        <v>1000</v>
      </c>
      <c r="H36" s="58"/>
    </row>
    <row r="37" s="33" customFormat="1" spans="1:8">
      <c r="A37" s="54" t="s">
        <v>58</v>
      </c>
      <c r="B37" s="53" t="s">
        <v>59</v>
      </c>
      <c r="C37" s="53"/>
      <c r="D37" s="55">
        <v>5000</v>
      </c>
      <c r="E37" s="54">
        <v>1</v>
      </c>
      <c r="F37" s="54">
        <v>1</v>
      </c>
      <c r="G37" s="59">
        <f t="shared" ref="G37:G43" si="2">D37*E37*F37</f>
        <v>5000</v>
      </c>
      <c r="H37" s="52" t="s">
        <v>57</v>
      </c>
    </row>
    <row r="38" s="32" customFormat="1" ht="15" spans="1:8">
      <c r="A38" s="56" t="s">
        <v>63</v>
      </c>
      <c r="B38" s="56"/>
      <c r="C38" s="56"/>
      <c r="D38" s="56"/>
      <c r="E38" s="56"/>
      <c r="F38" s="56"/>
      <c r="G38" s="57">
        <f>SUM(G34:G37)</f>
        <v>7150</v>
      </c>
      <c r="H38" s="26"/>
    </row>
    <row r="39" s="32" customFormat="1" spans="1:8">
      <c r="A39" s="40" t="s">
        <v>66</v>
      </c>
      <c r="B39" s="40"/>
      <c r="C39" s="40"/>
      <c r="D39" s="40"/>
      <c r="E39" s="40"/>
      <c r="F39" s="40"/>
      <c r="G39" s="40"/>
      <c r="H39" s="40"/>
    </row>
    <row r="40" s="32" customFormat="1" ht="15" spans="1:8">
      <c r="A40" s="22" t="s">
        <v>49</v>
      </c>
      <c r="B40" s="13" t="s">
        <v>50</v>
      </c>
      <c r="C40" s="10" t="s">
        <v>51</v>
      </c>
      <c r="D40" s="11">
        <v>150</v>
      </c>
      <c r="E40" s="14">
        <v>1</v>
      </c>
      <c r="F40" s="14">
        <v>1</v>
      </c>
      <c r="G40" s="44">
        <f t="shared" si="2"/>
        <v>150</v>
      </c>
      <c r="H40" s="14"/>
    </row>
    <row r="41" s="33" customFormat="1" ht="15" spans="1:8">
      <c r="A41" s="21"/>
      <c r="B41" s="13" t="s">
        <v>52</v>
      </c>
      <c r="C41" s="10" t="s">
        <v>65</v>
      </c>
      <c r="D41" s="11">
        <v>1000</v>
      </c>
      <c r="E41" s="14">
        <v>1</v>
      </c>
      <c r="F41" s="14">
        <v>1</v>
      </c>
      <c r="G41" s="44">
        <f t="shared" si="2"/>
        <v>1000</v>
      </c>
      <c r="H41" s="14"/>
    </row>
    <row r="42" s="33" customFormat="1" ht="15" spans="1:8">
      <c r="A42" s="54" t="s">
        <v>40</v>
      </c>
      <c r="B42" s="13" t="s">
        <v>47</v>
      </c>
      <c r="C42" s="13" t="s">
        <v>48</v>
      </c>
      <c r="D42" s="54">
        <v>1000</v>
      </c>
      <c r="E42" s="54">
        <v>1</v>
      </c>
      <c r="F42" s="54">
        <v>1</v>
      </c>
      <c r="G42" s="44">
        <f t="shared" si="2"/>
        <v>1000</v>
      </c>
      <c r="H42" s="58"/>
    </row>
    <row r="43" s="33" customFormat="1" spans="1:8">
      <c r="A43" s="54" t="s">
        <v>58</v>
      </c>
      <c r="B43" s="53" t="s">
        <v>59</v>
      </c>
      <c r="C43" s="53"/>
      <c r="D43" s="55">
        <v>5000</v>
      </c>
      <c r="E43" s="54">
        <v>1</v>
      </c>
      <c r="F43" s="54">
        <v>1</v>
      </c>
      <c r="G43" s="59">
        <f t="shared" si="2"/>
        <v>5000</v>
      </c>
      <c r="H43" s="52" t="s">
        <v>57</v>
      </c>
    </row>
    <row r="44" s="32" customFormat="1" ht="15" spans="1:8">
      <c r="A44" s="56" t="s">
        <v>63</v>
      </c>
      <c r="B44" s="56"/>
      <c r="C44" s="56"/>
      <c r="D44" s="56"/>
      <c r="E44" s="56"/>
      <c r="F44" s="56"/>
      <c r="G44" s="57">
        <f>SUM(G40:G43)</f>
        <v>7150</v>
      </c>
      <c r="H44" s="26"/>
    </row>
    <row r="45" s="32" customFormat="1" ht="15" spans="1:9">
      <c r="A45" s="56" t="s">
        <v>67</v>
      </c>
      <c r="B45" s="56"/>
      <c r="C45" s="56"/>
      <c r="D45" s="56"/>
      <c r="E45" s="56"/>
      <c r="F45" s="56"/>
      <c r="G45" s="57">
        <f>G32+G38+G44</f>
        <v>251650</v>
      </c>
      <c r="H45" s="26"/>
      <c r="I45" s="65"/>
    </row>
    <row r="46" s="32" customFormat="1" ht="15" spans="1:8">
      <c r="A46" s="60" t="s">
        <v>68</v>
      </c>
      <c r="B46" s="61"/>
      <c r="C46" s="61"/>
      <c r="D46" s="61"/>
      <c r="E46" s="61"/>
      <c r="F46" s="62"/>
      <c r="G46" s="63">
        <f>G45*0.1</f>
        <v>25165</v>
      </c>
      <c r="H46" s="26"/>
    </row>
    <row r="47" s="32" customFormat="1" spans="1:8">
      <c r="A47" s="60" t="s">
        <v>69</v>
      </c>
      <c r="B47" s="61"/>
      <c r="C47" s="61"/>
      <c r="D47" s="61"/>
      <c r="E47" s="61"/>
      <c r="F47" s="62"/>
      <c r="G47" s="64">
        <f>G45+G46</f>
        <v>276815</v>
      </c>
      <c r="H47" s="26"/>
    </row>
    <row r="48" spans="1:8">
      <c r="A48" s="60" t="s">
        <v>70</v>
      </c>
      <c r="B48" s="61"/>
      <c r="C48" s="61"/>
      <c r="D48" s="61"/>
      <c r="E48" s="61"/>
      <c r="F48" s="62"/>
      <c r="G48" s="64">
        <v>270000</v>
      </c>
      <c r="H48" s="26"/>
    </row>
  </sheetData>
  <mergeCells count="22">
    <mergeCell ref="A1:H1"/>
    <mergeCell ref="E2:H2"/>
    <mergeCell ref="E3:H3"/>
    <mergeCell ref="E4:H4"/>
    <mergeCell ref="A5:H5"/>
    <mergeCell ref="A6:B6"/>
    <mergeCell ref="A7:H7"/>
    <mergeCell ref="A32:F32"/>
    <mergeCell ref="A33:H33"/>
    <mergeCell ref="A38:F38"/>
    <mergeCell ref="A39:H39"/>
    <mergeCell ref="A44:F44"/>
    <mergeCell ref="A45:F45"/>
    <mergeCell ref="A46:F46"/>
    <mergeCell ref="A47:F47"/>
    <mergeCell ref="A48:F48"/>
    <mergeCell ref="A9:A18"/>
    <mergeCell ref="A21:A25"/>
    <mergeCell ref="A26:A27"/>
    <mergeCell ref="A30:A31"/>
    <mergeCell ref="A34:A35"/>
    <mergeCell ref="A40:A41"/>
  </mergeCells>
  <printOptions horizontalCentered="1"/>
  <pageMargins left="0.236220472440945" right="0.236220472440945" top="0.748031496062992" bottom="0.748031496062992" header="0.31496062992126" footer="0.31496062992126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view="pageBreakPreview" zoomScale="70" zoomScaleNormal="80" workbookViewId="0">
      <selection activeCell="D7" sqref="D7"/>
    </sheetView>
  </sheetViews>
  <sheetFormatPr defaultColWidth="9" defaultRowHeight="14.4" outlineLevelCol="7"/>
  <cols>
    <col min="1" max="1" width="17.6111111111111" customWidth="1"/>
    <col min="2" max="2" width="48.9259259259259" customWidth="1"/>
    <col min="3" max="3" width="79.0740740740741" customWidth="1"/>
    <col min="4" max="4" width="9.61111111111111" customWidth="1"/>
    <col min="5" max="7" width="10.6111111111111" customWidth="1"/>
    <col min="8" max="8" width="19" customWidth="1"/>
  </cols>
  <sheetData>
    <row r="1" ht="63.5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4.25" customHeight="1" spans="1:8">
      <c r="A2" s="1"/>
      <c r="B2" s="1"/>
      <c r="C2" s="1"/>
      <c r="D2" s="1"/>
      <c r="E2" s="1"/>
      <c r="F2" s="2" t="s">
        <v>1</v>
      </c>
      <c r="G2" s="3"/>
      <c r="H2" s="3"/>
    </row>
    <row r="3" ht="14.25" customHeight="1" spans="1:8">
      <c r="A3" s="1"/>
      <c r="B3" s="1"/>
      <c r="C3" s="1"/>
      <c r="D3" s="1"/>
      <c r="E3" s="1"/>
      <c r="F3" s="2" t="s">
        <v>2</v>
      </c>
      <c r="G3" s="3"/>
      <c r="H3" s="3"/>
    </row>
    <row r="4" ht="14.25" customHeight="1" spans="1:8">
      <c r="A4" s="1"/>
      <c r="B4" s="1"/>
      <c r="C4" s="1"/>
      <c r="D4" s="1"/>
      <c r="E4" s="1"/>
      <c r="F4" s="4">
        <v>44851</v>
      </c>
      <c r="G4" s="5"/>
      <c r="H4" s="5"/>
    </row>
    <row r="5" spans="1:8">
      <c r="A5" s="6" t="s">
        <v>71</v>
      </c>
      <c r="B5" s="6"/>
      <c r="C5" s="6"/>
      <c r="D5" s="6"/>
      <c r="E5" s="6"/>
      <c r="F5" s="6"/>
      <c r="G5" s="6"/>
      <c r="H5" s="6"/>
    </row>
    <row r="6" ht="15.6" spans="1:8">
      <c r="A6" s="7"/>
      <c r="B6" s="7"/>
      <c r="C6" s="7" t="s">
        <v>4</v>
      </c>
      <c r="D6" s="7" t="s">
        <v>5</v>
      </c>
      <c r="E6" s="8" t="s">
        <v>6</v>
      </c>
      <c r="F6" s="8" t="s">
        <v>7</v>
      </c>
      <c r="G6" s="8" t="s">
        <v>8</v>
      </c>
      <c r="H6" s="8" t="s">
        <v>9</v>
      </c>
    </row>
    <row r="7" ht="15" spans="1:8">
      <c r="A7" s="9" t="s">
        <v>72</v>
      </c>
      <c r="B7" s="10" t="s">
        <v>73</v>
      </c>
      <c r="C7" s="10" t="s">
        <v>74</v>
      </c>
      <c r="D7" s="11">
        <v>3200</v>
      </c>
      <c r="E7" s="11">
        <v>1</v>
      </c>
      <c r="F7" s="11">
        <v>40</v>
      </c>
      <c r="G7" s="11">
        <f>D7*E7*F7</f>
        <v>128000</v>
      </c>
      <c r="H7" s="10"/>
    </row>
    <row r="8" ht="30" spans="1:8">
      <c r="A8" s="11" t="s">
        <v>11</v>
      </c>
      <c r="B8" s="12" t="s">
        <v>75</v>
      </c>
      <c r="C8" s="13" t="s">
        <v>76</v>
      </c>
      <c r="D8" s="11">
        <v>900</v>
      </c>
      <c r="E8" s="14">
        <v>1</v>
      </c>
      <c r="F8" s="14">
        <v>30</v>
      </c>
      <c r="G8" s="11">
        <f t="shared" ref="G8:G26" si="0">D8*E8*F8</f>
        <v>27000</v>
      </c>
      <c r="H8" s="15"/>
    </row>
    <row r="9" ht="15" spans="1:8">
      <c r="A9" s="11" t="s">
        <v>37</v>
      </c>
      <c r="B9" s="12" t="s">
        <v>77</v>
      </c>
      <c r="C9" s="13" t="s">
        <v>78</v>
      </c>
      <c r="D9" s="11">
        <v>15000</v>
      </c>
      <c r="E9" s="14">
        <v>1</v>
      </c>
      <c r="F9" s="14">
        <v>1</v>
      </c>
      <c r="G9" s="11">
        <f t="shared" si="0"/>
        <v>15000</v>
      </c>
      <c r="H9" s="16"/>
    </row>
    <row r="10" ht="15" spans="1:8">
      <c r="A10" s="11"/>
      <c r="B10" s="12" t="s">
        <v>79</v>
      </c>
      <c r="C10" s="13"/>
      <c r="D10" s="11">
        <v>400</v>
      </c>
      <c r="E10" s="14">
        <v>1</v>
      </c>
      <c r="F10" s="14">
        <v>30</v>
      </c>
      <c r="G10" s="11">
        <f t="shared" si="0"/>
        <v>12000</v>
      </c>
      <c r="H10" s="16"/>
    </row>
    <row r="11" ht="15" spans="1:8">
      <c r="A11" s="11"/>
      <c r="B11" s="12" t="s">
        <v>80</v>
      </c>
      <c r="C11" s="13"/>
      <c r="D11" s="11">
        <v>80</v>
      </c>
      <c r="E11" s="14">
        <v>1</v>
      </c>
      <c r="F11" s="14">
        <v>40</v>
      </c>
      <c r="G11" s="11">
        <f t="shared" si="0"/>
        <v>3200</v>
      </c>
      <c r="H11" s="16"/>
    </row>
    <row r="12" ht="15" spans="1:8">
      <c r="A12" s="17" t="s">
        <v>34</v>
      </c>
      <c r="B12" s="12" t="s">
        <v>81</v>
      </c>
      <c r="C12" s="13"/>
      <c r="D12" s="11">
        <v>300</v>
      </c>
      <c r="E12" s="14">
        <v>1</v>
      </c>
      <c r="F12" s="14">
        <v>30</v>
      </c>
      <c r="G12" s="11">
        <f t="shared" si="0"/>
        <v>9000</v>
      </c>
      <c r="H12" s="16"/>
    </row>
    <row r="13" ht="15" spans="1:8">
      <c r="A13" s="17"/>
      <c r="B13" s="18" t="s">
        <v>82</v>
      </c>
      <c r="C13" s="19"/>
      <c r="D13" s="11">
        <v>200</v>
      </c>
      <c r="E13" s="14">
        <v>1</v>
      </c>
      <c r="F13" s="14">
        <v>40</v>
      </c>
      <c r="G13" s="11">
        <f t="shared" si="0"/>
        <v>8000</v>
      </c>
      <c r="H13" s="20"/>
    </row>
    <row r="14" ht="15" spans="1:8">
      <c r="A14" s="17"/>
      <c r="B14" s="18" t="s">
        <v>83</v>
      </c>
      <c r="C14" s="19"/>
      <c r="D14" s="11">
        <v>350</v>
      </c>
      <c r="E14" s="14">
        <v>1</v>
      </c>
      <c r="F14" s="14">
        <v>40</v>
      </c>
      <c r="G14" s="11">
        <f t="shared" si="0"/>
        <v>14000</v>
      </c>
      <c r="H14" s="20"/>
    </row>
    <row r="15" ht="15" spans="1:8">
      <c r="A15" s="17"/>
      <c r="B15" s="13" t="s">
        <v>84</v>
      </c>
      <c r="C15" s="13"/>
      <c r="D15" s="11">
        <v>8000</v>
      </c>
      <c r="E15" s="14">
        <v>1</v>
      </c>
      <c r="F15" s="14">
        <v>1</v>
      </c>
      <c r="G15" s="11">
        <f t="shared" si="0"/>
        <v>8000</v>
      </c>
      <c r="H15" s="20"/>
    </row>
    <row r="16" ht="15" spans="1:8">
      <c r="A16" s="17" t="s">
        <v>85</v>
      </c>
      <c r="B16" s="13" t="s">
        <v>86</v>
      </c>
      <c r="C16" s="13" t="s">
        <v>87</v>
      </c>
      <c r="D16" s="11">
        <v>1200</v>
      </c>
      <c r="E16" s="14">
        <v>1</v>
      </c>
      <c r="F16" s="14">
        <v>5</v>
      </c>
      <c r="G16" s="11">
        <f t="shared" si="0"/>
        <v>6000</v>
      </c>
      <c r="H16" s="14"/>
    </row>
    <row r="17" ht="15" spans="1:8">
      <c r="A17" s="17"/>
      <c r="B17" s="13" t="s">
        <v>88</v>
      </c>
      <c r="C17" s="13"/>
      <c r="D17" s="11">
        <v>3500</v>
      </c>
      <c r="E17" s="14">
        <v>1</v>
      </c>
      <c r="F17" s="14">
        <v>1</v>
      </c>
      <c r="G17" s="11">
        <f t="shared" si="0"/>
        <v>3500</v>
      </c>
      <c r="H17" s="14"/>
    </row>
    <row r="18" ht="15" spans="1:8">
      <c r="A18" s="17"/>
      <c r="B18" s="13" t="s">
        <v>89</v>
      </c>
      <c r="C18" s="13" t="s">
        <v>30</v>
      </c>
      <c r="D18" s="11">
        <v>5</v>
      </c>
      <c r="E18" s="14">
        <v>2</v>
      </c>
      <c r="F18" s="14">
        <v>40</v>
      </c>
      <c r="G18" s="11">
        <f t="shared" si="0"/>
        <v>400</v>
      </c>
      <c r="H18" s="14" t="s">
        <v>32</v>
      </c>
    </row>
    <row r="19" ht="15" spans="1:8">
      <c r="A19" s="21" t="s">
        <v>40</v>
      </c>
      <c r="B19" s="13" t="s">
        <v>45</v>
      </c>
      <c r="C19" s="13" t="s">
        <v>46</v>
      </c>
      <c r="D19" s="11">
        <v>10</v>
      </c>
      <c r="E19" s="14">
        <v>1</v>
      </c>
      <c r="F19" s="14">
        <v>1</v>
      </c>
      <c r="G19" s="11">
        <f t="shared" si="0"/>
        <v>10</v>
      </c>
      <c r="H19" s="14"/>
    </row>
    <row r="20" ht="15" spans="1:8">
      <c r="A20" s="21"/>
      <c r="B20" s="13" t="s">
        <v>90</v>
      </c>
      <c r="C20" s="13"/>
      <c r="D20" s="11">
        <v>2800</v>
      </c>
      <c r="E20" s="14">
        <v>1</v>
      </c>
      <c r="F20" s="14">
        <v>2</v>
      </c>
      <c r="G20" s="11">
        <f t="shared" si="0"/>
        <v>5600</v>
      </c>
      <c r="H20" s="14" t="s">
        <v>32</v>
      </c>
    </row>
    <row r="21" ht="15" spans="1:8">
      <c r="A21" s="21"/>
      <c r="B21" s="13" t="s">
        <v>91</v>
      </c>
      <c r="C21" s="13"/>
      <c r="D21" s="11">
        <v>2</v>
      </c>
      <c r="E21" s="14">
        <v>1</v>
      </c>
      <c r="F21" s="14">
        <v>40</v>
      </c>
      <c r="G21" s="11">
        <f t="shared" si="0"/>
        <v>80</v>
      </c>
      <c r="H21" s="14"/>
    </row>
    <row r="22" ht="15" spans="1:8">
      <c r="A22" s="22" t="s">
        <v>49</v>
      </c>
      <c r="B22" s="13" t="s">
        <v>50</v>
      </c>
      <c r="C22" s="10" t="s">
        <v>51</v>
      </c>
      <c r="D22" s="11">
        <v>100</v>
      </c>
      <c r="E22" s="14">
        <v>1</v>
      </c>
      <c r="F22" s="14">
        <v>1</v>
      </c>
      <c r="G22" s="11">
        <f t="shared" si="0"/>
        <v>100</v>
      </c>
      <c r="H22" s="14"/>
    </row>
    <row r="23" ht="15" spans="1:8">
      <c r="A23" s="21"/>
      <c r="B23" s="13" t="s">
        <v>52</v>
      </c>
      <c r="C23" s="10"/>
      <c r="D23" s="11">
        <v>1000</v>
      </c>
      <c r="E23" s="14">
        <v>1</v>
      </c>
      <c r="F23" s="14">
        <v>1</v>
      </c>
      <c r="G23" s="11">
        <f t="shared" si="0"/>
        <v>1000</v>
      </c>
      <c r="H23" s="14"/>
    </row>
    <row r="24" ht="15" spans="1:8">
      <c r="A24" s="22" t="s">
        <v>60</v>
      </c>
      <c r="B24" s="13" t="s">
        <v>72</v>
      </c>
      <c r="C24" s="10" t="s">
        <v>92</v>
      </c>
      <c r="D24" s="11">
        <v>3500</v>
      </c>
      <c r="E24" s="14">
        <v>1</v>
      </c>
      <c r="F24" s="14">
        <v>2</v>
      </c>
      <c r="G24" s="11">
        <f t="shared" si="0"/>
        <v>7000</v>
      </c>
      <c r="H24" s="14"/>
    </row>
    <row r="25" ht="15" spans="1:8">
      <c r="A25" s="21"/>
      <c r="B25" s="13" t="s">
        <v>61</v>
      </c>
      <c r="C25" s="10"/>
      <c r="D25" s="11">
        <v>50</v>
      </c>
      <c r="E25" s="14">
        <v>3</v>
      </c>
      <c r="F25" s="14">
        <v>3</v>
      </c>
      <c r="G25" s="11">
        <f t="shared" si="0"/>
        <v>450</v>
      </c>
      <c r="H25" s="14"/>
    </row>
    <row r="26" ht="15.6" spans="1:8">
      <c r="A26" s="21"/>
      <c r="B26" s="13" t="s">
        <v>60</v>
      </c>
      <c r="C26" s="13" t="s">
        <v>93</v>
      </c>
      <c r="D26" s="11">
        <v>600</v>
      </c>
      <c r="E26" s="14">
        <v>2</v>
      </c>
      <c r="F26" s="14">
        <v>3</v>
      </c>
      <c r="G26" s="11">
        <f t="shared" si="0"/>
        <v>3600</v>
      </c>
      <c r="H26" s="23"/>
    </row>
    <row r="27" ht="15" spans="1:8">
      <c r="A27" s="24" t="s">
        <v>63</v>
      </c>
      <c r="B27" s="24"/>
      <c r="C27" s="24"/>
      <c r="D27" s="24"/>
      <c r="E27" s="24"/>
      <c r="F27" s="24"/>
      <c r="G27" s="25">
        <f>SUM(G7:G26)</f>
        <v>251940</v>
      </c>
      <c r="H27" s="26"/>
    </row>
    <row r="28" ht="15" spans="1:8">
      <c r="A28" s="27" t="s">
        <v>68</v>
      </c>
      <c r="B28" s="28"/>
      <c r="C28" s="28"/>
      <c r="D28" s="28"/>
      <c r="E28" s="28"/>
      <c r="F28" s="29"/>
      <c r="G28" s="30">
        <f>G27*0.1</f>
        <v>25194</v>
      </c>
      <c r="H28" s="26"/>
    </row>
    <row r="29" ht="15" spans="1:8">
      <c r="A29" s="27" t="s">
        <v>69</v>
      </c>
      <c r="B29" s="28"/>
      <c r="C29" s="28"/>
      <c r="D29" s="28"/>
      <c r="E29" s="28"/>
      <c r="F29" s="29"/>
      <c r="G29" s="31">
        <f>G27+G28</f>
        <v>277134</v>
      </c>
      <c r="H29" s="26"/>
    </row>
    <row r="30" ht="15" spans="1:8">
      <c r="A30" s="27" t="s">
        <v>70</v>
      </c>
      <c r="B30" s="28"/>
      <c r="C30" s="28"/>
      <c r="D30" s="28"/>
      <c r="E30" s="28"/>
      <c r="F30" s="29"/>
      <c r="G30" s="31">
        <v>270000</v>
      </c>
      <c r="H30" s="26"/>
    </row>
  </sheetData>
  <mergeCells count="16">
    <mergeCell ref="A1:H1"/>
    <mergeCell ref="F2:H2"/>
    <mergeCell ref="F3:H3"/>
    <mergeCell ref="F4:H4"/>
    <mergeCell ref="A5:H5"/>
    <mergeCell ref="A6:B6"/>
    <mergeCell ref="A27:F27"/>
    <mergeCell ref="A28:F28"/>
    <mergeCell ref="A29:F29"/>
    <mergeCell ref="A30:F30"/>
    <mergeCell ref="A9:A11"/>
    <mergeCell ref="A12:A15"/>
    <mergeCell ref="A16:A18"/>
    <mergeCell ref="A19:A21"/>
    <mergeCell ref="A22:A23"/>
    <mergeCell ref="A24:A26"/>
  </mergeCells>
  <printOptions horizontalCentered="1"/>
  <pageMargins left="0.236220472440945" right="0.236220472440945" top="0.78" bottom="0.78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别克世纪发布会</vt:lpstr>
      <vt:lpstr>别克奥特能平台新能源车亮相发布会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马可</cp:lastModifiedBy>
  <dcterms:created xsi:type="dcterms:W3CDTF">2014-11-26T07:00:00Z</dcterms:created>
  <cp:lastPrinted>2022-10-17T09:09:00Z</cp:lastPrinted>
  <dcterms:modified xsi:type="dcterms:W3CDTF">2022-11-24T11:12:22Z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877CC5DE620B49CD8883AB10A75CDCBC</vt:lpwstr>
  </property>
  <property fmtid="{D5CDD505-2E9C-101B-9397-08002B2CF9AE}" pid="5" name="KSOProductBuildVer">
    <vt:lpwstr>2052-11.1.0.12763</vt:lpwstr>
  </property>
</Properties>
</file>