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465" windowWidth="27885" windowHeight="17535"/>
  </bookViews>
  <sheets>
    <sheet name="报价单" sheetId="8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55" i="8" l="1"/>
  <c r="H41" i="8"/>
  <c r="H34" i="8"/>
  <c r="H12" i="8"/>
  <c r="H33" i="8"/>
  <c r="H10" i="8"/>
  <c r="H53" i="8"/>
  <c r="H54" i="8"/>
  <c r="H15" i="8"/>
  <c r="H16" i="8"/>
  <c r="H17" i="8"/>
  <c r="H18" i="8"/>
  <c r="H19" i="8"/>
  <c r="H22" i="8"/>
  <c r="H23" i="8"/>
  <c r="H24" i="8"/>
  <c r="H27" i="8"/>
  <c r="H28" i="8"/>
  <c r="H29" i="8"/>
  <c r="H30" i="8"/>
  <c r="H31" i="8"/>
  <c r="H32" i="8"/>
  <c r="H37" i="8"/>
  <c r="H38" i="8"/>
  <c r="H39" i="8"/>
  <c r="H40" i="8"/>
  <c r="H42" i="8"/>
  <c r="H49" i="8"/>
  <c r="D45" i="8"/>
  <c r="H45" i="8"/>
  <c r="H46" i="8"/>
  <c r="H50" i="8"/>
  <c r="D58" i="8"/>
  <c r="H58" i="8"/>
  <c r="H59" i="8"/>
</calcChain>
</file>

<file path=xl/comments1.xml><?xml version="1.0" encoding="utf-8"?>
<comments xmlns="http://schemas.openxmlformats.org/spreadsheetml/2006/main">
  <authors>
    <author>作者</author>
  </authors>
  <commentList>
    <comment ref="D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12 KOLs + 2 Internal</t>
        </r>
      </text>
    </comment>
  </commentList>
</comments>
</file>

<file path=xl/sharedStrings.xml><?xml version="1.0" encoding="utf-8"?>
<sst xmlns="http://schemas.openxmlformats.org/spreadsheetml/2006/main" count="234" uniqueCount="155">
  <si>
    <t>会议名称：</t>
    <phoneticPr fontId="2" type="noConversion"/>
  </si>
  <si>
    <t>序号</t>
    <phoneticPr fontId="2" type="noConversion"/>
  </si>
  <si>
    <t>项  目</t>
    <phoneticPr fontId="2" type="noConversion"/>
  </si>
  <si>
    <t>数量</t>
    <phoneticPr fontId="2" type="noConversion"/>
  </si>
  <si>
    <t>次</t>
    <phoneticPr fontId="2" type="noConversion"/>
  </si>
  <si>
    <t>单位</t>
    <phoneticPr fontId="2" type="noConversion"/>
  </si>
  <si>
    <t>单价（RMB）</t>
    <phoneticPr fontId="2" type="noConversion"/>
  </si>
  <si>
    <r>
      <t>合</t>
    </r>
    <r>
      <rPr>
        <b/>
        <sz val="10"/>
        <color indexed="9"/>
        <rFont val="Times New Roman"/>
        <family val="1"/>
      </rPr>
      <t xml:space="preserve"> </t>
    </r>
    <r>
      <rPr>
        <b/>
        <sz val="10"/>
        <color indexed="9"/>
        <rFont val="黑体"/>
        <family val="3"/>
        <charset val="134"/>
      </rPr>
      <t>计</t>
    </r>
    <phoneticPr fontId="2" type="noConversion"/>
  </si>
  <si>
    <t>备       注</t>
    <phoneticPr fontId="2" type="noConversion"/>
  </si>
  <si>
    <t>交通</t>
    <phoneticPr fontId="2" type="noConversion"/>
  </si>
  <si>
    <t>辆/天</t>
    <phoneticPr fontId="2" type="noConversion"/>
  </si>
  <si>
    <t>序号</t>
    <phoneticPr fontId="2" type="noConversion"/>
  </si>
  <si>
    <t>天数</t>
    <phoneticPr fontId="2" type="noConversion"/>
  </si>
  <si>
    <t>单位</t>
    <phoneticPr fontId="2" type="noConversion"/>
  </si>
  <si>
    <t>单价（RMB）</t>
    <phoneticPr fontId="2" type="noConversion"/>
  </si>
  <si>
    <t>备       注</t>
    <phoneticPr fontId="2" type="noConversion"/>
  </si>
  <si>
    <t>间/晚</t>
    <phoneticPr fontId="2" type="noConversion"/>
  </si>
  <si>
    <t>人/天</t>
    <phoneticPr fontId="2" type="noConversion"/>
  </si>
  <si>
    <t>人数</t>
    <phoneticPr fontId="2" type="noConversion"/>
  </si>
  <si>
    <t>人</t>
    <phoneticPr fontId="2" type="noConversion"/>
  </si>
  <si>
    <t>用餐</t>
    <phoneticPr fontId="2" type="noConversion"/>
  </si>
  <si>
    <t>E</t>
    <phoneticPr fontId="2" type="noConversion"/>
  </si>
  <si>
    <t>其他费用</t>
    <phoneticPr fontId="2" type="noConversion"/>
  </si>
  <si>
    <t>保险费</t>
    <phoneticPr fontId="2" type="noConversion"/>
  </si>
  <si>
    <t>F</t>
    <phoneticPr fontId="2" type="noConversion"/>
  </si>
  <si>
    <t>服务费</t>
    <phoneticPr fontId="2" type="noConversion"/>
  </si>
  <si>
    <t>天数</t>
    <phoneticPr fontId="2" type="noConversion"/>
  </si>
  <si>
    <t>G</t>
    <phoneticPr fontId="2" type="noConversion"/>
  </si>
  <si>
    <t>现场服务人员费用</t>
    <phoneticPr fontId="2" type="noConversion"/>
  </si>
  <si>
    <t>全陪工作人员费用</t>
    <phoneticPr fontId="2" type="noConversion"/>
  </si>
  <si>
    <r>
      <t xml:space="preserve">                    </t>
    </r>
    <r>
      <rPr>
        <b/>
        <sz val="10"/>
        <rFont val="宋体"/>
        <family val="3"/>
        <charset val="134"/>
      </rPr>
      <t>供应商签字敲章确认</t>
    </r>
    <r>
      <rPr>
        <b/>
        <sz val="10"/>
        <rFont val="Arial"/>
        <family val="2"/>
      </rPr>
      <t xml:space="preserve">/Sign and Chop by supplier:                                                                                                                                                                                                         </t>
    </r>
    <phoneticPr fontId="2" type="noConversion"/>
  </si>
  <si>
    <t>午餐</t>
  </si>
  <si>
    <t>晚餐</t>
  </si>
  <si>
    <t>人</t>
  </si>
  <si>
    <t>机票</t>
  </si>
  <si>
    <t>C</t>
  </si>
  <si>
    <t>D</t>
  </si>
  <si>
    <t>次</t>
  </si>
  <si>
    <t>人数</t>
  </si>
  <si>
    <t>天数</t>
  </si>
  <si>
    <t>H</t>
  </si>
  <si>
    <t>会议时间：</t>
  </si>
  <si>
    <t>备注：</t>
  </si>
  <si>
    <t>服务费</t>
  </si>
  <si>
    <t>税金</t>
  </si>
  <si>
    <t>J</t>
  </si>
  <si>
    <t>人/次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</si>
  <si>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</t>
  </si>
  <si>
    <t>会议类型：</t>
  </si>
  <si>
    <t xml:space="preserve">             </t>
  </si>
  <si>
    <r>
      <t xml:space="preserve">             </t>
    </r>
    <r>
      <rPr>
        <b/>
        <u/>
        <sz val="10"/>
        <rFont val="黑体"/>
        <family val="3"/>
        <charset val="134"/>
      </rPr>
      <t xml:space="preserve">                      </t>
    </r>
  </si>
  <si>
    <t xml:space="preserve">            </t>
  </si>
  <si>
    <t>A</t>
  </si>
  <si>
    <t>B</t>
  </si>
  <si>
    <t>自助/桌餐，__月__日</t>
  </si>
  <si>
    <t>人/天</t>
  </si>
  <si>
    <t>会议室2包价</t>
  </si>
  <si>
    <t>合计</t>
  </si>
  <si>
    <t>以上总计</t>
  </si>
  <si>
    <t>总计</t>
  </si>
  <si>
    <r>
      <t xml:space="preserve">             会议地点：</t>
    </r>
    <r>
      <rPr>
        <b/>
        <u/>
        <sz val="10"/>
        <rFont val="黑体"/>
        <family val="3"/>
        <charset val="134"/>
      </rPr>
      <t xml:space="preserve">                      </t>
    </r>
  </si>
  <si>
    <t xml:space="preserve">              参加人数：</t>
  </si>
  <si>
    <t>内  容</t>
  </si>
  <si>
    <r>
      <t>小</t>
    </r>
    <r>
      <rPr>
        <b/>
        <sz val="10"/>
        <rFont val="Times New Roman"/>
        <family val="1"/>
      </rPr>
      <t xml:space="preserve"> </t>
    </r>
    <r>
      <rPr>
        <b/>
        <sz val="10"/>
        <rFont val="黑体"/>
        <family val="3"/>
        <charset val="134"/>
      </rPr>
      <t>计</t>
    </r>
  </si>
  <si>
    <t>项      目</t>
  </si>
  <si>
    <t>报     价</t>
  </si>
  <si>
    <t>A-1</t>
  </si>
  <si>
    <t>B-4</t>
  </si>
  <si>
    <t>B-5</t>
  </si>
  <si>
    <t>C-1</t>
  </si>
  <si>
    <t>D-1</t>
  </si>
  <si>
    <t>D-2</t>
  </si>
  <si>
    <t>D-3</t>
  </si>
  <si>
    <t>D-4</t>
  </si>
  <si>
    <t>D-5</t>
  </si>
  <si>
    <t>D-6</t>
  </si>
  <si>
    <t>E-1</t>
  </si>
  <si>
    <t>E-2</t>
  </si>
  <si>
    <t>F-1</t>
  </si>
  <si>
    <t>G-1</t>
  </si>
  <si>
    <t>J-1</t>
  </si>
  <si>
    <t>供应商名称：</t>
  </si>
  <si>
    <t>联系人/电话：</t>
  </si>
  <si>
    <t>B-2</t>
    <phoneticPr fontId="21" type="noConversion"/>
  </si>
  <si>
    <t>B-1</t>
    <phoneticPr fontId="21" type="noConversion"/>
  </si>
  <si>
    <t>H-2</t>
    <phoneticPr fontId="21" type="noConversion"/>
  </si>
  <si>
    <t>H-1</t>
    <phoneticPr fontId="21" type="noConversion"/>
  </si>
  <si>
    <t>酒店：</t>
    <phoneticPr fontId="2" type="noConversion"/>
  </si>
  <si>
    <t>会议需求表及报价表格</t>
    <phoneticPr fontId="21" type="noConversion"/>
  </si>
  <si>
    <t>报价有效期：</t>
    <phoneticPr fontId="21" type="noConversion"/>
  </si>
  <si>
    <t xml:space="preserve"> </t>
    <phoneticPr fontId="21" type="noConversion"/>
  </si>
  <si>
    <t>请标明险种</t>
    <phoneticPr fontId="21" type="noConversion"/>
  </si>
  <si>
    <t>数量</t>
  </si>
  <si>
    <t>按实际发生结算</t>
    <phoneticPr fontId="2" type="noConversion"/>
  </si>
  <si>
    <t>项</t>
    <phoneticPr fontId="2" type="noConversion"/>
  </si>
  <si>
    <t>项</t>
    <phoneticPr fontId="2" type="noConversion"/>
  </si>
  <si>
    <t>程</t>
    <phoneticPr fontId="2" type="noConversion"/>
  </si>
  <si>
    <t>次</t>
    <phoneticPr fontId="2" type="noConversion"/>
  </si>
  <si>
    <t>国际会议</t>
  </si>
  <si>
    <t>欧洲</t>
    <phoneticPr fontId="21" type="noConversion"/>
  </si>
  <si>
    <t>经济舱（国际）</t>
    <phoneticPr fontId="21" type="noConversion"/>
  </si>
  <si>
    <t>包括机票住宿补贴等</t>
    <phoneticPr fontId="21" type="noConversion"/>
  </si>
  <si>
    <t>超时费</t>
    <phoneticPr fontId="21" type="noConversion"/>
  </si>
  <si>
    <t>辆/时</t>
    <phoneticPr fontId="2" type="noConversion"/>
  </si>
  <si>
    <t>工作人员费用</t>
    <phoneticPr fontId="21" type="noConversion"/>
  </si>
  <si>
    <t>E-3</t>
  </si>
  <si>
    <t>E-4</t>
  </si>
  <si>
    <t>人/次</t>
    <phoneticPr fontId="2" type="noConversion"/>
  </si>
  <si>
    <t>人/时</t>
    <phoneticPr fontId="2" type="noConversion"/>
  </si>
  <si>
    <t xml:space="preserve">险种：意外险      保险额度：30万   </t>
    <phoneticPr fontId="21" type="noConversion"/>
  </si>
  <si>
    <t>WIFI设备</t>
    <phoneticPr fontId="21" type="noConversion"/>
  </si>
  <si>
    <t>台</t>
    <phoneticPr fontId="21" type="noConversion"/>
  </si>
  <si>
    <t>套</t>
    <phoneticPr fontId="21" type="noConversion"/>
  </si>
  <si>
    <t>大会注册费</t>
    <phoneticPr fontId="2" type="noConversion"/>
  </si>
  <si>
    <t>按实际发生结算</t>
    <phoneticPr fontId="21" type="noConversion"/>
  </si>
  <si>
    <t>非会员早鸟注册费1200欧元</t>
    <rPh sb="0" eb="1">
      <t>fei'hui'yuan</t>
    </rPh>
    <rPh sb="3" eb="4">
      <t>zao'nao</t>
    </rPh>
    <rPh sb="5" eb="6">
      <t>zhu'ce</t>
    </rPh>
    <rPh sb="7" eb="8">
      <t>fei</t>
    </rPh>
    <rPh sb="12" eb="13">
      <t>ou'yuan</t>
    </rPh>
    <phoneticPr fontId="21" type="noConversion"/>
  </si>
  <si>
    <t>法国签证</t>
    <rPh sb="0" eb="1">
      <t>fa'guo</t>
    </rPh>
    <phoneticPr fontId="21" type="noConversion"/>
  </si>
  <si>
    <t>出团物料预估</t>
    <rPh sb="2" eb="3">
      <t>wu'liao</t>
    </rPh>
    <phoneticPr fontId="21" type="noConversion"/>
  </si>
  <si>
    <t>9/11-16巴黎接机+全天包车</t>
    <rPh sb="7" eb="8">
      <t>ba'li</t>
    </rPh>
    <rPh sb="12" eb="13">
      <t>quan'tian</t>
    </rPh>
    <rPh sb="14" eb="15">
      <t>bao'che</t>
    </rPh>
    <phoneticPr fontId="21" type="noConversion"/>
  </si>
  <si>
    <t>C-3</t>
  </si>
  <si>
    <t>旅行三宝+转换插头+拖鞋+牙膏牙刷+收纳袋+行程手册</t>
    <phoneticPr fontId="21" type="noConversion"/>
  </si>
  <si>
    <t>商务舱（国际）</t>
    <phoneticPr fontId="21" type="noConversion"/>
  </si>
  <si>
    <t>各地-北京集结一晚住宿费预估</t>
    <phoneticPr fontId="21" type="noConversion"/>
  </si>
  <si>
    <t>9/11-16午餐预估6餐</t>
    <phoneticPr fontId="21" type="noConversion"/>
  </si>
  <si>
    <t>9/11-16晚餐预估6餐</t>
    <phoneticPr fontId="21" type="noConversion"/>
  </si>
  <si>
    <t>机场或中西式餐</t>
    <rPh sb="0" eb="1">
      <t>ji'ch</t>
    </rPh>
    <rPh sb="2" eb="3">
      <t>huo</t>
    </rPh>
    <rPh sb="3" eb="4">
      <t>zhong'xi'shi</t>
    </rPh>
    <rPh sb="6" eb="7">
      <t>can</t>
    </rPh>
    <phoneticPr fontId="21" type="noConversion"/>
  </si>
  <si>
    <t>按每人1台使用7天预估</t>
    <phoneticPr fontId="21" type="noConversion"/>
  </si>
  <si>
    <t>司机每天工作10小时，超过按650元/小时计算</t>
    <phoneticPr fontId="21" type="noConversion"/>
  </si>
  <si>
    <t>2018/9/11-9/16</t>
    <phoneticPr fontId="2" type="noConversion"/>
  </si>
  <si>
    <t>大床房（_9_月_11-16_日_5_晚）</t>
    <phoneticPr fontId="21" type="noConversion"/>
  </si>
  <si>
    <t>每人每天</t>
    <phoneticPr fontId="21" type="noConversion"/>
  </si>
  <si>
    <t>每人每餐</t>
    <phoneticPr fontId="21" type="noConversion"/>
  </si>
  <si>
    <t>地接人员</t>
    <rPh sb="0" eb="4">
      <t>fan'yi</t>
    </rPh>
    <phoneticPr fontId="21" type="noConversion"/>
  </si>
  <si>
    <t>地接超时费</t>
    <rPh sb="0" eb="1">
      <t>fan'yi</t>
    </rPh>
    <phoneticPr fontId="21" type="noConversion"/>
  </si>
  <si>
    <t>司机地接餐补</t>
    <rPh sb="0" eb="1">
      <t>si'ji</t>
    </rPh>
    <rPh sb="2" eb="3">
      <t>fan'yi</t>
    </rPh>
    <phoneticPr fontId="21" type="noConversion"/>
  </si>
  <si>
    <t>康辉集团北京国际会议展览有限公司</t>
    <phoneticPr fontId="21" type="noConversion"/>
  </si>
  <si>
    <t>郭海燕13810995220</t>
    <phoneticPr fontId="21" type="noConversion"/>
  </si>
  <si>
    <t>以现有舱位报价，未留位，以实际出票价格为准；
经济舱折扣价格要确保客户能够自费升舱</t>
    <phoneticPr fontId="21" type="noConversion"/>
  </si>
  <si>
    <t>间/晚</t>
    <phoneticPr fontId="2" type="noConversion"/>
  </si>
  <si>
    <t>巴黎拉斐尔酒店Hotel Raphael Paris 5*</t>
    <phoneticPr fontId="21" type="noConversion"/>
  </si>
  <si>
    <t xml:space="preserve">首都机场康得思酒店 </t>
    <phoneticPr fontId="21" type="noConversion"/>
  </si>
  <si>
    <t>含税含单早 6天5晚</t>
    <phoneticPr fontId="2" type="noConversion"/>
  </si>
  <si>
    <t>按实际发生结算</t>
    <phoneticPr fontId="2" type="noConversion"/>
  </si>
  <si>
    <t>每天工作10小时，超时按  500 元/小时计</t>
    <phoneticPr fontId="21" type="noConversion"/>
  </si>
  <si>
    <t>19座空调中巴</t>
    <phoneticPr fontId="21" type="noConversion"/>
  </si>
  <si>
    <t xml:space="preserve">CA993   TU11SEP  PEKCDG  1335 1840                CA934   SU16SEP  CDGPEK  2020 1225+1         </t>
    <phoneticPr fontId="21" type="noConversion"/>
  </si>
  <si>
    <t>2018年EADV大会</t>
    <phoneticPr fontId="21" type="noConversion"/>
  </si>
  <si>
    <t>工作时间10小时，超时另计，20:30之后算超时</t>
    <rPh sb="0" eb="1">
      <t>han'che'f</t>
    </rPh>
    <rPh sb="4" eb="5">
      <t>jin'cheng'fei</t>
    </rPh>
    <rPh sb="7" eb="8">
      <t>ji</t>
    </rPh>
    <rPh sb="8" eb="9">
      <t>ting'che'f</t>
    </rPh>
    <phoneticPr fontId="2" type="noConversion"/>
  </si>
  <si>
    <r>
      <rPr>
        <b/>
        <sz val="10"/>
        <color rgb="FFFF0000"/>
        <rFont val="宋体"/>
        <family val="3"/>
        <charset val="134"/>
      </rPr>
      <t>汇率：</t>
    </r>
    <r>
      <rPr>
        <b/>
        <sz val="10"/>
        <color rgb="FFFF0000"/>
        <rFont val="Arial"/>
        <family val="2"/>
      </rPr>
      <t>1</t>
    </r>
    <r>
      <rPr>
        <b/>
        <sz val="10"/>
        <color rgb="FFFF0000"/>
        <rFont val="宋体"/>
        <family val="3"/>
        <charset val="134"/>
      </rPr>
      <t>欧元= 7.6元，结算以按当时汇率为准</t>
    </r>
    <phoneticPr fontId="21" type="noConversion"/>
  </si>
  <si>
    <t>司机+导游 小费</t>
    <rPh sb="0" eb="1">
      <t>si'ji</t>
    </rPh>
    <rPh sb="2" eb="3">
      <t>fan'yi</t>
    </rPh>
    <phoneticPr fontId="21" type="noConversion"/>
  </si>
  <si>
    <t>D-7</t>
  </si>
  <si>
    <t>矿泉水</t>
    <phoneticPr fontId="2" type="noConversion"/>
  </si>
  <si>
    <t>2瓶/人/天</t>
    <phoneticPr fontId="2" type="noConversion"/>
  </si>
  <si>
    <t>天</t>
    <phoneticPr fontId="2" type="noConversion"/>
  </si>
  <si>
    <t>2018.5.28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</si>
</sst>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#,##0.00_ "/>
    <numFmt numFmtId="177" formatCode="0.00_ "/>
  </numFmts>
  <fonts count="34">
    <font>
      <sz val="11"/>
      <color theme="1"/>
      <name val="DengXian"/>
      <charset val="134"/>
      <scheme val="minor"/>
    </font>
    <font>
      <sz val="11"/>
      <color theme="1"/>
      <name val="DengXian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4"/>
      <name val="Arial"/>
      <family val="2"/>
    </font>
    <font>
      <sz val="10"/>
      <name val="Arial"/>
      <family val="2"/>
    </font>
    <font>
      <b/>
      <sz val="10"/>
      <color indexed="10"/>
      <name val="黑体"/>
      <family val="3"/>
      <charset val="134"/>
    </font>
    <font>
      <b/>
      <sz val="10"/>
      <name val="黑体"/>
      <family val="3"/>
      <charset val="134"/>
    </font>
    <font>
      <b/>
      <sz val="10"/>
      <color indexed="9"/>
      <name val="黑体"/>
      <family val="3"/>
      <charset val="134"/>
    </font>
    <font>
      <b/>
      <sz val="10"/>
      <color indexed="9"/>
      <name val="Times New Roman"/>
      <family val="1"/>
    </font>
    <font>
      <sz val="9"/>
      <name val="Arial"/>
      <family val="2"/>
    </font>
    <font>
      <b/>
      <sz val="9"/>
      <name val="宋体"/>
      <family val="3"/>
      <charset val="134"/>
    </font>
    <font>
      <b/>
      <sz val="9"/>
      <name val="Arial"/>
      <family val="2"/>
    </font>
    <font>
      <b/>
      <sz val="10"/>
      <name val="Arial"/>
      <family val="2"/>
    </font>
    <font>
      <sz val="9"/>
      <color indexed="8"/>
      <name val="宋体"/>
      <family val="3"/>
      <charset val="134"/>
    </font>
    <font>
      <sz val="9"/>
      <color indexed="8"/>
      <name val="Arial"/>
      <family val="2"/>
    </font>
    <font>
      <b/>
      <sz val="10"/>
      <name val="宋体"/>
      <family val="3"/>
      <charset val="134"/>
    </font>
    <font>
      <sz val="9"/>
      <color indexed="10"/>
      <name val="Arial"/>
      <family val="2"/>
    </font>
    <font>
      <b/>
      <u/>
      <sz val="10"/>
      <name val="黑体"/>
      <family val="3"/>
      <charset val="134"/>
    </font>
    <font>
      <b/>
      <u/>
      <sz val="10"/>
      <color indexed="10"/>
      <name val="黑体"/>
      <family val="3"/>
      <charset val="134"/>
    </font>
    <font>
      <sz val="9"/>
      <name val="DengXian"/>
      <family val="3"/>
      <charset val="134"/>
      <scheme val="minor"/>
    </font>
    <font>
      <b/>
      <u/>
      <sz val="9"/>
      <color indexed="10"/>
      <name val="黑体"/>
      <family val="3"/>
      <charset val="134"/>
    </font>
    <font>
      <b/>
      <sz val="11"/>
      <name val="Arial"/>
      <family val="2"/>
    </font>
    <font>
      <sz val="11"/>
      <name val="宋体"/>
      <family val="3"/>
      <charset val="134"/>
    </font>
    <font>
      <b/>
      <sz val="10"/>
      <color rgb="FFFF0000"/>
      <name val="Arial"/>
      <family val="2"/>
    </font>
    <font>
      <b/>
      <sz val="10"/>
      <color rgb="FFFF0000"/>
      <name val="黑体"/>
      <family val="3"/>
      <charset val="134"/>
    </font>
    <font>
      <b/>
      <sz val="14"/>
      <name val="黑体"/>
      <family val="3"/>
      <charset val="134"/>
    </font>
    <font>
      <b/>
      <sz val="10"/>
      <name val="Times New Roman"/>
      <family val="1"/>
    </font>
    <font>
      <b/>
      <sz val="10"/>
      <color theme="0"/>
      <name val="黑体"/>
      <family val="3"/>
      <charset val="134"/>
    </font>
    <font>
      <sz val="11"/>
      <color theme="1"/>
      <name val="DengXian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0"/>
      <color rgb="FFFF000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8" fillId="0" borderId="0" xfId="2" applyFont="1" applyBorder="1" applyAlignment="1">
      <alignment vertical="center"/>
    </xf>
    <xf numFmtId="0" fontId="8" fillId="0" borderId="0" xfId="2" applyFont="1" applyBorder="1" applyAlignment="1">
      <alignment horizontal="left" vertical="center"/>
    </xf>
    <xf numFmtId="0" fontId="22" fillId="5" borderId="1" xfId="2" applyFont="1" applyFill="1" applyBorder="1" applyAlignment="1">
      <alignment vertical="center" wrapText="1"/>
    </xf>
    <xf numFmtId="0" fontId="20" fillId="5" borderId="2" xfId="2" applyFont="1" applyFill="1" applyBorder="1" applyAlignment="1">
      <alignment horizontal="left" vertical="center"/>
    </xf>
    <xf numFmtId="14" fontId="7" fillId="5" borderId="2" xfId="2" applyNumberFormat="1" applyFont="1" applyFill="1" applyBorder="1" applyAlignment="1">
      <alignment horizontal="left" vertical="center"/>
    </xf>
    <xf numFmtId="0" fontId="13" fillId="6" borderId="0" xfId="2" applyFont="1" applyFill="1" applyBorder="1" applyAlignment="1">
      <alignment horizontal="left" vertical="center"/>
    </xf>
    <xf numFmtId="0" fontId="8" fillId="0" borderId="0" xfId="2" applyFont="1" applyBorder="1" applyAlignment="1">
      <alignment horizontal="center" vertical="center"/>
    </xf>
    <xf numFmtId="0" fontId="30" fillId="4" borderId="0" xfId="0" applyFont="1" applyFill="1">
      <alignment vertical="center"/>
    </xf>
    <xf numFmtId="0" fontId="0" fillId="4" borderId="0" xfId="0" applyFill="1">
      <alignment vertical="center"/>
    </xf>
    <xf numFmtId="0" fontId="0" fillId="0" borderId="0" xfId="0" applyBorder="1">
      <alignment vertical="center"/>
    </xf>
    <xf numFmtId="0" fontId="0" fillId="4" borderId="0" xfId="0" applyFill="1" applyBorder="1">
      <alignment vertical="center"/>
    </xf>
    <xf numFmtId="0" fontId="26" fillId="0" borderId="0" xfId="2" applyFont="1" applyFill="1" applyBorder="1" applyAlignment="1">
      <alignment horizontal="left" vertical="center"/>
    </xf>
    <xf numFmtId="0" fontId="8" fillId="8" borderId="0" xfId="2" applyFont="1" applyFill="1" applyBorder="1" applyAlignment="1">
      <alignment horizontal="center" vertical="center"/>
    </xf>
    <xf numFmtId="0" fontId="13" fillId="0" borderId="0" xfId="2" applyFont="1" applyBorder="1" applyAlignment="1">
      <alignment horizontal="center" vertical="center"/>
    </xf>
    <xf numFmtId="0" fontId="2" fillId="0" borderId="0" xfId="2" applyFont="1" applyBorder="1">
      <alignment vertical="center"/>
    </xf>
    <xf numFmtId="0" fontId="15" fillId="5" borderId="0" xfId="2" applyFont="1" applyFill="1" applyBorder="1" applyAlignment="1">
      <alignment horizontal="left" vertical="center"/>
    </xf>
    <xf numFmtId="0" fontId="16" fillId="5" borderId="0" xfId="2" applyFont="1" applyFill="1" applyBorder="1" applyAlignment="1">
      <alignment horizontal="center" vertical="center"/>
    </xf>
    <xf numFmtId="0" fontId="15" fillId="0" borderId="0" xfId="2" applyFont="1" applyBorder="1" applyAlignment="1">
      <alignment horizontal="center" vertical="center"/>
    </xf>
    <xf numFmtId="40" fontId="16" fillId="3" borderId="0" xfId="2" applyNumberFormat="1" applyFont="1" applyFill="1" applyBorder="1" applyAlignment="1">
      <alignment horizontal="right" vertical="center"/>
    </xf>
    <xf numFmtId="4" fontId="11" fillId="0" borderId="0" xfId="2" applyNumberFormat="1" applyFont="1" applyFill="1" applyBorder="1">
      <alignment vertical="center"/>
    </xf>
    <xf numFmtId="0" fontId="15" fillId="0" borderId="0" xfId="2" applyFont="1" applyBorder="1" applyAlignment="1">
      <alignment vertical="center" wrapText="1"/>
    </xf>
    <xf numFmtId="0" fontId="15" fillId="5" borderId="0" xfId="2" applyFont="1" applyFill="1" applyBorder="1" applyAlignment="1">
      <alignment horizontal="left" vertical="center" wrapText="1"/>
    </xf>
    <xf numFmtId="4" fontId="13" fillId="0" borderId="0" xfId="2" applyNumberFormat="1" applyFont="1" applyFill="1" applyBorder="1">
      <alignment vertical="center"/>
    </xf>
    <xf numFmtId="0" fontId="9" fillId="2" borderId="0" xfId="2" applyFont="1" applyFill="1" applyBorder="1" applyAlignment="1">
      <alignment horizontal="center" vertical="center"/>
    </xf>
    <xf numFmtId="0" fontId="29" fillId="2" borderId="0" xfId="2" applyFont="1" applyFill="1" applyBorder="1" applyAlignment="1">
      <alignment horizontal="center" vertical="center"/>
    </xf>
    <xf numFmtId="0" fontId="11" fillId="4" borderId="0" xfId="2" applyFont="1" applyFill="1" applyBorder="1" applyAlignment="1">
      <alignment horizontal="center" vertical="center"/>
    </xf>
    <xf numFmtId="0" fontId="2" fillId="5" borderId="0" xfId="2" applyFont="1" applyFill="1" applyBorder="1" applyAlignment="1">
      <alignment horizontal="left" vertical="center"/>
    </xf>
    <xf numFmtId="0" fontId="2" fillId="4" borderId="0" xfId="2" applyFont="1" applyFill="1" applyBorder="1" applyAlignment="1">
      <alignment horizontal="center" vertical="center"/>
    </xf>
    <xf numFmtId="0" fontId="11" fillId="0" borderId="0" xfId="2" applyFont="1" applyBorder="1" applyAlignment="1">
      <alignment horizontal="center" vertical="center"/>
    </xf>
    <xf numFmtId="0" fontId="11" fillId="5" borderId="0" xfId="2" applyFont="1" applyFill="1" applyBorder="1" applyAlignment="1">
      <alignment vertical="center"/>
    </xf>
    <xf numFmtId="0" fontId="2" fillId="0" borderId="0" xfId="2" applyFont="1" applyBorder="1" applyAlignment="1">
      <alignment horizontal="center" vertical="center"/>
    </xf>
    <xf numFmtId="4" fontId="18" fillId="3" borderId="0" xfId="2" applyNumberFormat="1" applyFont="1" applyFill="1" applyBorder="1">
      <alignment vertical="center"/>
    </xf>
    <xf numFmtId="0" fontId="2" fillId="0" borderId="0" xfId="2" applyFont="1" applyBorder="1" applyAlignment="1">
      <alignment horizontal="left" vertical="center"/>
    </xf>
    <xf numFmtId="4" fontId="11" fillId="3" borderId="0" xfId="2" applyNumberFormat="1" applyFont="1" applyFill="1" applyBorder="1">
      <alignment vertical="center"/>
    </xf>
    <xf numFmtId="4" fontId="13" fillId="0" borderId="0" xfId="2" applyNumberFormat="1" applyFont="1" applyBorder="1">
      <alignment vertical="center"/>
    </xf>
    <xf numFmtId="4" fontId="11" fillId="4" borderId="0" xfId="2" applyNumberFormat="1" applyFont="1" applyFill="1" applyBorder="1">
      <alignment vertical="center"/>
    </xf>
    <xf numFmtId="0" fontId="2" fillId="0" borderId="0" xfId="2" applyFont="1" applyBorder="1" applyAlignment="1">
      <alignment horizontal="center" vertical="center"/>
    </xf>
    <xf numFmtId="0" fontId="29" fillId="2" borderId="0" xfId="2" applyFont="1" applyFill="1" applyBorder="1" applyAlignment="1">
      <alignment horizontal="center" vertical="center"/>
    </xf>
    <xf numFmtId="4" fontId="13" fillId="6" borderId="0" xfId="2" applyNumberFormat="1" applyFont="1" applyFill="1" applyBorder="1">
      <alignment vertical="center"/>
    </xf>
    <xf numFmtId="0" fontId="2" fillId="6" borderId="0" xfId="2" applyFont="1" applyFill="1" applyBorder="1">
      <alignment vertical="center"/>
    </xf>
    <xf numFmtId="0" fontId="12" fillId="0" borderId="0" xfId="2" applyFont="1" applyBorder="1" applyAlignment="1">
      <alignment horizontal="left" vertical="center" wrapText="1"/>
    </xf>
    <xf numFmtId="0" fontId="23" fillId="7" borderId="0" xfId="2" applyFont="1" applyFill="1" applyBorder="1" applyAlignment="1">
      <alignment vertical="center"/>
    </xf>
    <xf numFmtId="176" fontId="24" fillId="7" borderId="0" xfId="2" applyNumberFormat="1" applyFont="1" applyFill="1" applyBorder="1">
      <alignment vertical="center"/>
    </xf>
    <xf numFmtId="0" fontId="15" fillId="0" borderId="0" xfId="2" applyFont="1" applyFill="1" applyBorder="1" applyAlignment="1">
      <alignment vertical="center" wrapText="1"/>
    </xf>
    <xf numFmtId="9" fontId="11" fillId="3" borderId="0" xfId="2" applyNumberFormat="1" applyFont="1" applyFill="1" applyBorder="1">
      <alignment vertical="center"/>
    </xf>
    <xf numFmtId="0" fontId="11" fillId="0" borderId="0" xfId="2" applyFont="1" applyBorder="1" applyAlignment="1">
      <alignment horizontal="center" vertical="center"/>
    </xf>
    <xf numFmtId="0" fontId="2" fillId="5" borderId="0" xfId="2" applyFont="1" applyFill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15" fillId="5" borderId="0" xfId="2" applyFont="1" applyFill="1" applyBorder="1" applyAlignment="1">
      <alignment vertical="center" wrapText="1"/>
    </xf>
    <xf numFmtId="0" fontId="2" fillId="5" borderId="0" xfId="2" applyFont="1" applyFill="1" applyBorder="1" applyAlignment="1">
      <alignment vertical="center"/>
    </xf>
    <xf numFmtId="0" fontId="2" fillId="5" borderId="0" xfId="2" applyFont="1" applyFill="1" applyBorder="1" applyAlignment="1">
      <alignment horizontal="left" vertical="center" wrapText="1"/>
    </xf>
    <xf numFmtId="0" fontId="11" fillId="0" borderId="0" xfId="2" applyFont="1" applyBorder="1" applyAlignment="1">
      <alignment horizontal="center" vertical="center"/>
    </xf>
    <xf numFmtId="0" fontId="2" fillId="5" borderId="0" xfId="2" applyFont="1" applyFill="1" applyBorder="1" applyAlignment="1">
      <alignment horizontal="left" vertical="center"/>
    </xf>
    <xf numFmtId="0" fontId="25" fillId="0" borderId="0" xfId="0" applyFont="1" applyBorder="1" applyAlignment="1">
      <alignment vertical="center" wrapText="1"/>
    </xf>
    <xf numFmtId="0" fontId="2" fillId="5" borderId="0" xfId="2" applyFont="1" applyFill="1" applyBorder="1" applyAlignment="1">
      <alignment horizontal="left" vertical="center" wrapText="1"/>
    </xf>
    <xf numFmtId="0" fontId="2" fillId="5" borderId="0" xfId="2" applyFont="1" applyFill="1" applyBorder="1" applyAlignment="1">
      <alignment horizontal="left" vertical="center"/>
    </xf>
    <xf numFmtId="176" fontId="23" fillId="7" borderId="0" xfId="2" applyNumberFormat="1" applyFont="1" applyFill="1" applyBorder="1" applyAlignment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27" fillId="8" borderId="0" xfId="2" applyFont="1" applyFill="1" applyBorder="1" applyAlignment="1">
      <alignment horizontal="center" vertical="center"/>
    </xf>
    <xf numFmtId="0" fontId="8" fillId="8" borderId="0" xfId="2" applyFont="1" applyFill="1" applyBorder="1" applyAlignment="1">
      <alignment horizontal="center" vertical="center"/>
    </xf>
    <xf numFmtId="0" fontId="22" fillId="5" borderId="1" xfId="2" applyFont="1" applyFill="1" applyBorder="1" applyAlignment="1">
      <alignment horizontal="center" vertical="center" wrapText="1"/>
    </xf>
    <xf numFmtId="0" fontId="20" fillId="5" borderId="2" xfId="2" applyFont="1" applyFill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14" fontId="8" fillId="3" borderId="2" xfId="2" applyNumberFormat="1" applyFont="1" applyFill="1" applyBorder="1" applyAlignment="1">
      <alignment horizontal="center" vertical="center"/>
    </xf>
    <xf numFmtId="0" fontId="25" fillId="0" borderId="0" xfId="0" applyFont="1" applyBorder="1" applyAlignment="1">
      <alignment horizontal="left" vertical="center" wrapText="1"/>
    </xf>
    <xf numFmtId="0" fontId="13" fillId="0" borderId="0" xfId="2" applyFont="1" applyBorder="1" applyAlignment="1">
      <alignment horizontal="left" vertical="center"/>
    </xf>
    <xf numFmtId="0" fontId="12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7" fillId="0" borderId="0" xfId="2" applyFont="1" applyBorder="1" applyAlignment="1">
      <alignment horizontal="left" vertical="center"/>
    </xf>
    <xf numFmtId="0" fontId="29" fillId="2" borderId="0" xfId="2" applyFont="1" applyFill="1" applyBorder="1" applyAlignment="1">
      <alignment horizontal="center" vertical="center"/>
    </xf>
    <xf numFmtId="177" fontId="16" fillId="5" borderId="0" xfId="2" applyNumberFormat="1" applyFont="1" applyFill="1" applyBorder="1" applyAlignment="1">
      <alignment horizontal="center" vertical="center"/>
    </xf>
    <xf numFmtId="0" fontId="13" fillId="6" borderId="0" xfId="2" applyFont="1" applyFill="1" applyBorder="1" applyAlignment="1">
      <alignment horizontal="left" vertical="center"/>
    </xf>
    <xf numFmtId="4" fontId="11" fillId="4" borderId="0" xfId="2" applyNumberFormat="1" applyFont="1" applyFill="1" applyBorder="1" applyAlignment="1">
      <alignment horizontal="center" vertical="center"/>
    </xf>
    <xf numFmtId="0" fontId="11" fillId="4" borderId="0" xfId="2" applyFont="1" applyFill="1" applyBorder="1" applyAlignment="1">
      <alignment horizontal="center" vertical="center"/>
    </xf>
    <xf numFmtId="0" fontId="2" fillId="5" borderId="0" xfId="2" applyFont="1" applyFill="1" applyBorder="1" applyAlignment="1">
      <alignment horizontal="left" vertical="center" wrapText="1"/>
    </xf>
    <xf numFmtId="0" fontId="2" fillId="5" borderId="0" xfId="2" applyFont="1" applyFill="1" applyBorder="1" applyAlignment="1">
      <alignment horizontal="left" vertical="center"/>
    </xf>
    <xf numFmtId="0" fontId="12" fillId="0" borderId="0" xfId="2" applyFont="1" applyBorder="1" applyAlignment="1">
      <alignment horizontal="left" vertical="center" wrapText="1"/>
    </xf>
  </cellXfs>
  <cellStyles count="5">
    <cellStyle name="常规" xfId="0" builtinId="0"/>
    <cellStyle name="常规 2" xfId="1"/>
    <cellStyle name="常规 3" xfId="3"/>
    <cellStyle name="常规_Sheet1 3" xfId="2"/>
    <cellStyle name="千位分隔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0"/>
  <sheetViews>
    <sheetView tabSelected="1" zoomScaleNormal="100" zoomScalePageLayoutView="150" workbookViewId="0">
      <selection activeCell="H46" sqref="H46"/>
    </sheetView>
  </sheetViews>
  <sheetFormatPr defaultColWidth="8.875" defaultRowHeight="20.25" customHeight="1"/>
  <cols>
    <col min="1" max="1" width="8.375" customWidth="1"/>
    <col min="2" max="2" width="36.5" customWidth="1"/>
    <col min="3" max="3" width="32.125" customWidth="1"/>
    <col min="7" max="7" width="13.375" customWidth="1"/>
    <col min="8" max="8" width="15.375" customWidth="1"/>
    <col min="9" max="9" width="22" customWidth="1"/>
  </cols>
  <sheetData>
    <row r="1" spans="1:11" ht="42" customHeight="1">
      <c r="A1" s="60" t="s">
        <v>88</v>
      </c>
      <c r="B1" s="61"/>
      <c r="C1" s="61"/>
      <c r="D1" s="61"/>
      <c r="E1" s="61"/>
      <c r="F1" s="61"/>
      <c r="G1" s="61"/>
      <c r="H1" s="61"/>
      <c r="I1" s="61"/>
    </row>
    <row r="2" spans="1:11" ht="20.25" customHeight="1" thickBot="1">
      <c r="A2" s="1" t="s">
        <v>0</v>
      </c>
      <c r="B2" s="3" t="s">
        <v>146</v>
      </c>
      <c r="C2" s="7" t="s">
        <v>60</v>
      </c>
      <c r="D2" s="64" t="s">
        <v>99</v>
      </c>
      <c r="E2" s="64"/>
      <c r="F2" s="1" t="s">
        <v>50</v>
      </c>
      <c r="G2" s="2" t="s">
        <v>81</v>
      </c>
      <c r="H2" s="66" t="s">
        <v>135</v>
      </c>
      <c r="I2" s="66"/>
    </row>
    <row r="3" spans="1:11" ht="20.25" customHeight="1" thickBot="1">
      <c r="A3" s="2" t="s">
        <v>48</v>
      </c>
      <c r="B3" s="4" t="s">
        <v>98</v>
      </c>
      <c r="C3" s="2" t="s">
        <v>61</v>
      </c>
      <c r="D3" s="65">
        <v>14</v>
      </c>
      <c r="E3" s="65"/>
      <c r="F3" s="1" t="s">
        <v>49</v>
      </c>
      <c r="G3" s="2" t="s">
        <v>82</v>
      </c>
      <c r="H3" s="67" t="s">
        <v>136</v>
      </c>
      <c r="I3" s="67"/>
    </row>
    <row r="4" spans="1:11" ht="20.25" customHeight="1" thickBot="1">
      <c r="A4" s="2" t="s">
        <v>41</v>
      </c>
      <c r="B4" s="5" t="s">
        <v>128</v>
      </c>
      <c r="C4" s="1"/>
      <c r="F4" s="1" t="s">
        <v>51</v>
      </c>
      <c r="G4" s="2" t="s">
        <v>89</v>
      </c>
      <c r="H4" s="68" t="s">
        <v>154</v>
      </c>
      <c r="I4" s="67"/>
    </row>
    <row r="5" spans="1:11" ht="7.5" customHeight="1">
      <c r="A5" s="58"/>
      <c r="B5" s="59"/>
      <c r="C5" s="59"/>
      <c r="D5" s="59"/>
      <c r="E5" s="59"/>
      <c r="F5" s="59"/>
      <c r="G5" s="59"/>
      <c r="H5" s="59"/>
      <c r="I5" s="59"/>
    </row>
    <row r="6" spans="1:11" ht="51" customHeight="1">
      <c r="A6" s="12" t="s">
        <v>42</v>
      </c>
      <c r="B6" s="69" t="s">
        <v>47</v>
      </c>
      <c r="C6" s="69"/>
      <c r="D6" s="69"/>
      <c r="E6" s="69"/>
      <c r="F6" s="69"/>
      <c r="G6" s="69"/>
      <c r="H6" s="69"/>
      <c r="I6" s="54" t="s">
        <v>148</v>
      </c>
    </row>
    <row r="7" spans="1:11" ht="20.25" customHeight="1">
      <c r="A7" s="62" t="s">
        <v>64</v>
      </c>
      <c r="B7" s="63"/>
      <c r="C7" s="63"/>
      <c r="D7" s="63"/>
      <c r="E7" s="63"/>
      <c r="F7" s="63"/>
      <c r="G7" s="62" t="s">
        <v>65</v>
      </c>
      <c r="H7" s="63"/>
      <c r="I7" s="63"/>
    </row>
    <row r="8" spans="1:11" ht="20.25" customHeight="1">
      <c r="A8" s="13" t="s">
        <v>11</v>
      </c>
      <c r="B8" s="13" t="s">
        <v>2</v>
      </c>
      <c r="C8" s="13" t="s">
        <v>62</v>
      </c>
      <c r="D8" s="13" t="s">
        <v>3</v>
      </c>
      <c r="E8" s="13" t="s">
        <v>12</v>
      </c>
      <c r="F8" s="13" t="s">
        <v>13</v>
      </c>
      <c r="G8" s="13" t="s">
        <v>14</v>
      </c>
      <c r="H8" s="13" t="s">
        <v>63</v>
      </c>
      <c r="I8" s="13" t="s">
        <v>15</v>
      </c>
    </row>
    <row r="9" spans="1:11" ht="20.25" customHeight="1">
      <c r="A9" s="14" t="s">
        <v>52</v>
      </c>
      <c r="B9" s="71" t="s">
        <v>87</v>
      </c>
      <c r="C9" s="71"/>
      <c r="D9" s="71"/>
      <c r="E9" s="71"/>
      <c r="F9" s="71"/>
      <c r="G9" s="71"/>
      <c r="H9" s="71"/>
      <c r="I9" s="15"/>
    </row>
    <row r="10" spans="1:11" ht="19.5" customHeight="1">
      <c r="A10" s="52" t="s">
        <v>66</v>
      </c>
      <c r="B10" s="49" t="s">
        <v>139</v>
      </c>
      <c r="C10" s="16" t="s">
        <v>129</v>
      </c>
      <c r="D10" s="17">
        <v>14</v>
      </c>
      <c r="E10" s="17">
        <v>5</v>
      </c>
      <c r="F10" s="18" t="s">
        <v>16</v>
      </c>
      <c r="G10" s="19">
        <v>3914</v>
      </c>
      <c r="H10" s="20">
        <f>D10*E10*G10</f>
        <v>273980</v>
      </c>
      <c r="I10" s="21" t="s">
        <v>141</v>
      </c>
    </row>
    <row r="11" spans="1:11" ht="20.25" hidden="1" customHeight="1">
      <c r="A11" s="46"/>
      <c r="B11" s="22" t="s">
        <v>56</v>
      </c>
      <c r="C11" s="16"/>
      <c r="D11" s="17"/>
      <c r="E11" s="17"/>
      <c r="F11" s="18" t="s">
        <v>55</v>
      </c>
      <c r="G11" s="19"/>
      <c r="H11" s="20"/>
      <c r="I11" s="44"/>
    </row>
    <row r="12" spans="1:11" ht="20.25" customHeight="1">
      <c r="A12" s="70" t="s">
        <v>57</v>
      </c>
      <c r="B12" s="70"/>
      <c r="C12" s="70"/>
      <c r="D12" s="70"/>
      <c r="E12" s="70"/>
      <c r="F12" s="70"/>
      <c r="G12" s="70"/>
      <c r="H12" s="23">
        <f>SUM(H10:H11)</f>
        <v>273980</v>
      </c>
      <c r="I12" s="21"/>
    </row>
    <row r="13" spans="1:11" ht="20.25" customHeight="1">
      <c r="A13" s="24" t="s">
        <v>11</v>
      </c>
      <c r="B13" s="24" t="s">
        <v>2</v>
      </c>
      <c r="C13" s="24" t="s">
        <v>62</v>
      </c>
      <c r="D13" s="25" t="s">
        <v>18</v>
      </c>
      <c r="E13" s="25" t="s">
        <v>37</v>
      </c>
      <c r="F13" s="24" t="s">
        <v>5</v>
      </c>
      <c r="G13" s="24" t="s">
        <v>6</v>
      </c>
      <c r="H13" s="24" t="s">
        <v>7</v>
      </c>
      <c r="I13" s="24" t="s">
        <v>8</v>
      </c>
    </row>
    <row r="14" spans="1:11" ht="20.25" customHeight="1">
      <c r="A14" s="14" t="s">
        <v>53</v>
      </c>
      <c r="B14" s="71" t="s">
        <v>20</v>
      </c>
      <c r="C14" s="71"/>
      <c r="D14" s="71"/>
      <c r="E14" s="71"/>
      <c r="F14" s="71"/>
      <c r="G14" s="71"/>
      <c r="H14" s="71"/>
      <c r="I14" s="15"/>
    </row>
    <row r="15" spans="1:11" s="9" customFormat="1" ht="14.25">
      <c r="A15" s="26" t="s">
        <v>84</v>
      </c>
      <c r="B15" s="27" t="s">
        <v>123</v>
      </c>
      <c r="C15" s="27" t="s">
        <v>125</v>
      </c>
      <c r="D15" s="17">
        <v>14</v>
      </c>
      <c r="E15" s="17">
        <v>6</v>
      </c>
      <c r="F15" s="28" t="s">
        <v>19</v>
      </c>
      <c r="G15" s="19">
        <v>300</v>
      </c>
      <c r="H15" s="20">
        <f>D15*E15*G15</f>
        <v>25200</v>
      </c>
      <c r="I15" s="21" t="s">
        <v>93</v>
      </c>
    </row>
    <row r="16" spans="1:11" ht="19.5" customHeight="1">
      <c r="A16" s="29" t="s">
        <v>83</v>
      </c>
      <c r="B16" s="27" t="s">
        <v>124</v>
      </c>
      <c r="C16" s="53" t="s">
        <v>125</v>
      </c>
      <c r="D16" s="17">
        <v>14</v>
      </c>
      <c r="E16" s="17">
        <v>6</v>
      </c>
      <c r="F16" s="31" t="s">
        <v>19</v>
      </c>
      <c r="G16" s="19">
        <v>300</v>
      </c>
      <c r="H16" s="20">
        <f>D16*E16*G16</f>
        <v>25200</v>
      </c>
      <c r="I16" s="21" t="s">
        <v>93</v>
      </c>
      <c r="J16" s="10"/>
      <c r="K16" t="s">
        <v>90</v>
      </c>
    </row>
    <row r="17" spans="1:11" ht="20.25" hidden="1" customHeight="1">
      <c r="A17" s="29" t="s">
        <v>67</v>
      </c>
      <c r="B17" s="33" t="s">
        <v>31</v>
      </c>
      <c r="C17" s="27" t="s">
        <v>54</v>
      </c>
      <c r="D17" s="30"/>
      <c r="E17" s="30"/>
      <c r="F17" s="31" t="s">
        <v>33</v>
      </c>
      <c r="G17" s="34"/>
      <c r="H17" s="20">
        <f t="shared" ref="H17:H18" si="0">D17*G17</f>
        <v>0</v>
      </c>
      <c r="I17" s="15"/>
    </row>
    <row r="18" spans="1:11" ht="20.25" hidden="1" customHeight="1">
      <c r="A18" s="29" t="s">
        <v>68</v>
      </c>
      <c r="B18" s="33" t="s">
        <v>32</v>
      </c>
      <c r="C18" s="27" t="s">
        <v>54</v>
      </c>
      <c r="D18" s="30"/>
      <c r="E18" s="30"/>
      <c r="F18" s="31" t="s">
        <v>33</v>
      </c>
      <c r="G18" s="32"/>
      <c r="H18" s="20">
        <f t="shared" si="0"/>
        <v>0</v>
      </c>
      <c r="I18" s="15"/>
    </row>
    <row r="19" spans="1:11" ht="20.25" customHeight="1">
      <c r="A19" s="70" t="s">
        <v>57</v>
      </c>
      <c r="B19" s="70"/>
      <c r="C19" s="70"/>
      <c r="D19" s="70"/>
      <c r="E19" s="70"/>
      <c r="F19" s="70"/>
      <c r="G19" s="70"/>
      <c r="H19" s="35">
        <f>SUM(H15:H18)</f>
        <v>50400</v>
      </c>
      <c r="I19" s="15"/>
    </row>
    <row r="20" spans="1:11" ht="20.25" customHeight="1">
      <c r="A20" s="24" t="s">
        <v>1</v>
      </c>
      <c r="B20" s="24" t="s">
        <v>2</v>
      </c>
      <c r="C20" s="24" t="s">
        <v>62</v>
      </c>
      <c r="D20" s="25" t="s">
        <v>3</v>
      </c>
      <c r="E20" s="25" t="s">
        <v>4</v>
      </c>
      <c r="F20" s="24" t="s">
        <v>5</v>
      </c>
      <c r="G20" s="24" t="s">
        <v>6</v>
      </c>
      <c r="H20" s="24" t="s">
        <v>7</v>
      </c>
      <c r="I20" s="24" t="s">
        <v>8</v>
      </c>
    </row>
    <row r="21" spans="1:11" ht="20.25" customHeight="1">
      <c r="A21" s="14" t="s">
        <v>35</v>
      </c>
      <c r="B21" s="71" t="s">
        <v>9</v>
      </c>
      <c r="C21" s="71"/>
      <c r="D21" s="71"/>
      <c r="E21" s="71"/>
      <c r="F21" s="71"/>
      <c r="G21" s="71"/>
      <c r="H21" s="71"/>
      <c r="I21" s="15"/>
    </row>
    <row r="22" spans="1:11" s="9" customFormat="1" ht="24.75" customHeight="1">
      <c r="A22" s="52" t="s">
        <v>69</v>
      </c>
      <c r="B22" s="50" t="s">
        <v>118</v>
      </c>
      <c r="C22" s="27" t="s">
        <v>144</v>
      </c>
      <c r="D22" s="17">
        <v>1</v>
      </c>
      <c r="E22" s="17">
        <v>6</v>
      </c>
      <c r="F22" s="28" t="s">
        <v>10</v>
      </c>
      <c r="G22" s="19">
        <v>6400</v>
      </c>
      <c r="H22" s="36">
        <f>D22*E22*G22</f>
        <v>38400</v>
      </c>
      <c r="I22" s="44" t="s">
        <v>147</v>
      </c>
      <c r="J22" s="11"/>
      <c r="K22" s="8" t="s">
        <v>90</v>
      </c>
    </row>
    <row r="23" spans="1:11" ht="20.25" customHeight="1">
      <c r="A23" s="52" t="s">
        <v>119</v>
      </c>
      <c r="B23" s="50" t="s">
        <v>127</v>
      </c>
      <c r="C23" s="47" t="s">
        <v>102</v>
      </c>
      <c r="D23" s="17"/>
      <c r="E23" s="17"/>
      <c r="F23" s="31" t="s">
        <v>103</v>
      </c>
      <c r="G23" s="34"/>
      <c r="H23" s="20">
        <f t="shared" ref="H23" si="1">D23*E23*G23</f>
        <v>0</v>
      </c>
      <c r="I23" s="31"/>
    </row>
    <row r="24" spans="1:11" ht="20.25" customHeight="1">
      <c r="A24" s="70" t="s">
        <v>57</v>
      </c>
      <c r="B24" s="70"/>
      <c r="C24" s="70"/>
      <c r="D24" s="70"/>
      <c r="E24" s="70"/>
      <c r="F24" s="70"/>
      <c r="G24" s="70"/>
      <c r="H24" s="35">
        <f>SUM(H22:H23)</f>
        <v>38400</v>
      </c>
      <c r="I24" s="15"/>
    </row>
    <row r="25" spans="1:11" ht="20.25" customHeight="1">
      <c r="A25" s="24" t="s">
        <v>11</v>
      </c>
      <c r="B25" s="24" t="s">
        <v>2</v>
      </c>
      <c r="C25" s="24" t="s">
        <v>62</v>
      </c>
      <c r="D25" s="38" t="s">
        <v>3</v>
      </c>
      <c r="E25" s="38" t="s">
        <v>4</v>
      </c>
      <c r="F25" s="24" t="s">
        <v>5</v>
      </c>
      <c r="G25" s="24" t="s">
        <v>6</v>
      </c>
      <c r="H25" s="24" t="s">
        <v>7</v>
      </c>
      <c r="I25" s="24" t="s">
        <v>8</v>
      </c>
    </row>
    <row r="26" spans="1:11" ht="20.25" customHeight="1">
      <c r="A26" s="14" t="s">
        <v>36</v>
      </c>
      <c r="B26" s="71" t="s">
        <v>22</v>
      </c>
      <c r="C26" s="71"/>
      <c r="D26" s="71"/>
      <c r="E26" s="71"/>
      <c r="F26" s="71"/>
      <c r="G26" s="71"/>
      <c r="H26" s="71"/>
      <c r="I26" s="15"/>
    </row>
    <row r="27" spans="1:11" ht="20.25" customHeight="1">
      <c r="A27" s="29" t="s">
        <v>70</v>
      </c>
      <c r="B27" s="27" t="s">
        <v>113</v>
      </c>
      <c r="C27" s="27" t="s">
        <v>115</v>
      </c>
      <c r="D27" s="17">
        <v>12</v>
      </c>
      <c r="E27" s="17">
        <v>1</v>
      </c>
      <c r="F27" s="31" t="s">
        <v>19</v>
      </c>
      <c r="G27" s="19">
        <v>9600</v>
      </c>
      <c r="H27" s="36">
        <f t="shared" ref="H27:H32" si="2">D27*E27*G27</f>
        <v>115200</v>
      </c>
      <c r="I27" s="15" t="s">
        <v>114</v>
      </c>
    </row>
    <row r="28" spans="1:11" ht="20.25" customHeight="1">
      <c r="A28" s="52" t="s">
        <v>71</v>
      </c>
      <c r="B28" s="47" t="s">
        <v>23</v>
      </c>
      <c r="C28" s="47" t="s">
        <v>109</v>
      </c>
      <c r="D28" s="17">
        <v>14</v>
      </c>
      <c r="E28" s="17">
        <v>1</v>
      </c>
      <c r="F28" s="48" t="s">
        <v>19</v>
      </c>
      <c r="G28" s="19">
        <v>100</v>
      </c>
      <c r="H28" s="36">
        <f t="shared" si="2"/>
        <v>1400</v>
      </c>
      <c r="I28" s="15" t="s">
        <v>91</v>
      </c>
    </row>
    <row r="29" spans="1:11" ht="20.25" customHeight="1">
      <c r="A29" s="52" t="s">
        <v>72</v>
      </c>
      <c r="B29" s="47" t="s">
        <v>122</v>
      </c>
      <c r="C29" s="47" t="s">
        <v>140</v>
      </c>
      <c r="D29" s="17">
        <v>10</v>
      </c>
      <c r="E29" s="17">
        <v>1</v>
      </c>
      <c r="F29" s="48" t="s">
        <v>138</v>
      </c>
      <c r="G29" s="19">
        <v>950</v>
      </c>
      <c r="H29" s="36">
        <f t="shared" si="2"/>
        <v>9500</v>
      </c>
      <c r="I29" s="15" t="s">
        <v>93</v>
      </c>
    </row>
    <row r="30" spans="1:11" ht="20.25" customHeight="1">
      <c r="A30" s="52" t="s">
        <v>73</v>
      </c>
      <c r="B30" s="47" t="s">
        <v>116</v>
      </c>
      <c r="C30" s="47"/>
      <c r="D30" s="17">
        <v>14</v>
      </c>
      <c r="E30" s="17">
        <v>1</v>
      </c>
      <c r="F30" s="48" t="s">
        <v>37</v>
      </c>
      <c r="G30" s="19">
        <v>1100</v>
      </c>
      <c r="H30" s="36">
        <f t="shared" si="2"/>
        <v>15400</v>
      </c>
      <c r="I30" s="15" t="s">
        <v>142</v>
      </c>
    </row>
    <row r="31" spans="1:11" ht="24" customHeight="1">
      <c r="A31" s="52" t="s">
        <v>74</v>
      </c>
      <c r="B31" s="47" t="s">
        <v>110</v>
      </c>
      <c r="C31" s="47" t="s">
        <v>126</v>
      </c>
      <c r="D31" s="17">
        <v>14</v>
      </c>
      <c r="E31" s="17">
        <v>7</v>
      </c>
      <c r="F31" s="48" t="s">
        <v>111</v>
      </c>
      <c r="G31" s="19">
        <v>30</v>
      </c>
      <c r="H31" s="36">
        <f t="shared" si="2"/>
        <v>2940</v>
      </c>
      <c r="I31" s="15" t="s">
        <v>93</v>
      </c>
    </row>
    <row r="32" spans="1:11" ht="24" customHeight="1">
      <c r="A32" s="52" t="s">
        <v>75</v>
      </c>
      <c r="B32" s="47" t="s">
        <v>117</v>
      </c>
      <c r="C32" s="51" t="s">
        <v>120</v>
      </c>
      <c r="D32" s="17">
        <v>14</v>
      </c>
      <c r="E32" s="17">
        <v>1</v>
      </c>
      <c r="F32" s="48" t="s">
        <v>112</v>
      </c>
      <c r="G32" s="19">
        <v>150</v>
      </c>
      <c r="H32" s="36">
        <f t="shared" si="2"/>
        <v>2100</v>
      </c>
      <c r="I32" s="15" t="s">
        <v>93</v>
      </c>
    </row>
    <row r="33" spans="1:9" ht="24" customHeight="1">
      <c r="A33" s="52" t="s">
        <v>150</v>
      </c>
      <c r="B33" s="56" t="s">
        <v>151</v>
      </c>
      <c r="C33" s="55" t="s">
        <v>152</v>
      </c>
      <c r="D33" s="17">
        <v>28</v>
      </c>
      <c r="E33" s="17">
        <v>6</v>
      </c>
      <c r="F33" s="48" t="s">
        <v>153</v>
      </c>
      <c r="G33" s="19">
        <v>10</v>
      </c>
      <c r="H33" s="36">
        <f>D33*E33*G33</f>
        <v>1680</v>
      </c>
      <c r="I33" s="15"/>
    </row>
    <row r="34" spans="1:9" ht="20.25" customHeight="1">
      <c r="A34" s="70" t="s">
        <v>57</v>
      </c>
      <c r="B34" s="70"/>
      <c r="C34" s="70"/>
      <c r="D34" s="70"/>
      <c r="E34" s="70"/>
      <c r="F34" s="70"/>
      <c r="G34" s="70"/>
      <c r="H34" s="35">
        <f>SUM(H27:H33)</f>
        <v>148220</v>
      </c>
      <c r="I34" s="15"/>
    </row>
    <row r="35" spans="1:9" ht="20.25" customHeight="1">
      <c r="A35" s="24" t="s">
        <v>11</v>
      </c>
      <c r="B35" s="24" t="s">
        <v>2</v>
      </c>
      <c r="C35" s="24" t="s">
        <v>62</v>
      </c>
      <c r="D35" s="25" t="s">
        <v>38</v>
      </c>
      <c r="E35" s="25" t="s">
        <v>39</v>
      </c>
      <c r="F35" s="24" t="s">
        <v>5</v>
      </c>
      <c r="G35" s="24" t="s">
        <v>6</v>
      </c>
      <c r="H35" s="24" t="s">
        <v>7</v>
      </c>
      <c r="I35" s="24" t="s">
        <v>8</v>
      </c>
    </row>
    <row r="36" spans="1:9" ht="20.25" customHeight="1">
      <c r="A36" s="14" t="s">
        <v>21</v>
      </c>
      <c r="B36" s="71" t="s">
        <v>104</v>
      </c>
      <c r="C36" s="70"/>
      <c r="D36" s="70"/>
      <c r="E36" s="70"/>
      <c r="F36" s="70"/>
      <c r="G36" s="70"/>
      <c r="H36" s="70"/>
      <c r="I36" s="70"/>
    </row>
    <row r="37" spans="1:9" ht="20.25" customHeight="1">
      <c r="A37" s="29" t="s">
        <v>76</v>
      </c>
      <c r="B37" s="27" t="s">
        <v>132</v>
      </c>
      <c r="C37" s="27"/>
      <c r="D37" s="17">
        <v>1</v>
      </c>
      <c r="E37" s="17">
        <v>6</v>
      </c>
      <c r="F37" s="37" t="s">
        <v>17</v>
      </c>
      <c r="G37" s="19">
        <v>1200</v>
      </c>
      <c r="H37" s="36">
        <f>D37*E37*G37</f>
        <v>7200</v>
      </c>
      <c r="I37" s="15"/>
    </row>
    <row r="38" spans="1:9" ht="20.25" customHeight="1">
      <c r="A38" s="52" t="s">
        <v>77</v>
      </c>
      <c r="B38" s="27" t="s">
        <v>149</v>
      </c>
      <c r="C38" s="27" t="s">
        <v>130</v>
      </c>
      <c r="D38" s="17">
        <v>14</v>
      </c>
      <c r="E38" s="17">
        <v>6</v>
      </c>
      <c r="F38" s="37" t="s">
        <v>17</v>
      </c>
      <c r="G38" s="19">
        <v>30.4</v>
      </c>
      <c r="H38" s="36">
        <f>D38*E38*G38</f>
        <v>2553.6</v>
      </c>
      <c r="I38" s="15"/>
    </row>
    <row r="39" spans="1:9" ht="20.25" customHeight="1">
      <c r="A39" s="52" t="s">
        <v>105</v>
      </c>
      <c r="B39" s="47" t="s">
        <v>134</v>
      </c>
      <c r="C39" s="47" t="s">
        <v>131</v>
      </c>
      <c r="D39" s="17">
        <v>2</v>
      </c>
      <c r="E39" s="17">
        <v>10</v>
      </c>
      <c r="F39" s="48" t="s">
        <v>107</v>
      </c>
      <c r="G39" s="19">
        <v>80</v>
      </c>
      <c r="H39" s="36">
        <f>D39*E39*G39</f>
        <v>1600</v>
      </c>
      <c r="I39" s="15"/>
    </row>
    <row r="40" spans="1:9" ht="20.25" customHeight="1">
      <c r="A40" s="52" t="s">
        <v>106</v>
      </c>
      <c r="B40" s="47" t="s">
        <v>133</v>
      </c>
      <c r="C40" s="47" t="s">
        <v>143</v>
      </c>
      <c r="D40" s="17"/>
      <c r="E40" s="17"/>
      <c r="F40" s="48" t="s">
        <v>108</v>
      </c>
      <c r="G40" s="19"/>
      <c r="H40" s="36">
        <f>D40*E40*G40</f>
        <v>0</v>
      </c>
      <c r="I40" s="15"/>
    </row>
    <row r="41" spans="1:9" ht="20.25" customHeight="1">
      <c r="A41" s="70" t="s">
        <v>57</v>
      </c>
      <c r="B41" s="70"/>
      <c r="C41" s="70"/>
      <c r="D41" s="70"/>
      <c r="E41" s="70"/>
      <c r="F41" s="70"/>
      <c r="G41" s="70"/>
      <c r="H41" s="35">
        <f>SUM(H37:H40)</f>
        <v>11353.6</v>
      </c>
      <c r="I41" s="15"/>
    </row>
    <row r="42" spans="1:9" ht="20.25" customHeight="1">
      <c r="A42" s="6" t="s">
        <v>58</v>
      </c>
      <c r="B42" s="6"/>
      <c r="C42" s="6"/>
      <c r="D42" s="6"/>
      <c r="E42" s="6"/>
      <c r="F42" s="6"/>
      <c r="G42" s="6"/>
      <c r="H42" s="39">
        <f>SUM(H12,H19,H24,H34,H41)</f>
        <v>522353.6</v>
      </c>
      <c r="I42" s="40"/>
    </row>
    <row r="43" spans="1:9" ht="20.25" customHeight="1">
      <c r="A43" s="24" t="s">
        <v>11</v>
      </c>
      <c r="B43" s="24" t="s">
        <v>2</v>
      </c>
      <c r="C43" s="24" t="s">
        <v>62</v>
      </c>
      <c r="D43" s="74" t="s">
        <v>92</v>
      </c>
      <c r="E43" s="74"/>
      <c r="F43" s="24" t="s">
        <v>5</v>
      </c>
      <c r="G43" s="24" t="s">
        <v>6</v>
      </c>
      <c r="H43" s="24" t="s">
        <v>7</v>
      </c>
      <c r="I43" s="24" t="s">
        <v>8</v>
      </c>
    </row>
    <row r="44" spans="1:9" ht="20.25" customHeight="1">
      <c r="A44" s="14" t="s">
        <v>24</v>
      </c>
      <c r="B44" s="71" t="s">
        <v>43</v>
      </c>
      <c r="C44" s="71"/>
      <c r="D44" s="71"/>
      <c r="E44" s="71"/>
      <c r="F44" s="71"/>
      <c r="G44" s="71"/>
      <c r="H44" s="71"/>
      <c r="I44" s="71"/>
    </row>
    <row r="45" spans="1:9" ht="20.25" customHeight="1">
      <c r="A45" s="29" t="s">
        <v>78</v>
      </c>
      <c r="B45" s="27" t="s">
        <v>25</v>
      </c>
      <c r="C45" s="27"/>
      <c r="D45" s="75">
        <f>H42</f>
        <v>522353.6</v>
      </c>
      <c r="E45" s="75"/>
      <c r="F45" s="37" t="s">
        <v>94</v>
      </c>
      <c r="G45" s="45">
        <v>0.1</v>
      </c>
      <c r="H45" s="36">
        <f>D45*G45</f>
        <v>52235.360000000001</v>
      </c>
      <c r="I45" s="15"/>
    </row>
    <row r="46" spans="1:9" ht="20.25" customHeight="1">
      <c r="A46" s="76" t="s">
        <v>57</v>
      </c>
      <c r="B46" s="76"/>
      <c r="C46" s="76"/>
      <c r="D46" s="76"/>
      <c r="E46" s="76"/>
      <c r="F46" s="76"/>
      <c r="G46" s="76"/>
      <c r="H46" s="39">
        <f>SUM(H45:H45)</f>
        <v>52235.360000000001</v>
      </c>
      <c r="I46" s="40"/>
    </row>
    <row r="47" spans="1:9" ht="20.25" customHeight="1">
      <c r="A47" s="24" t="s">
        <v>11</v>
      </c>
      <c r="B47" s="24" t="s">
        <v>2</v>
      </c>
      <c r="C47" s="24" t="s">
        <v>62</v>
      </c>
      <c r="D47" s="25" t="s">
        <v>18</v>
      </c>
      <c r="E47" s="25" t="s">
        <v>26</v>
      </c>
      <c r="F47" s="24" t="s">
        <v>5</v>
      </c>
      <c r="G47" s="24" t="s">
        <v>6</v>
      </c>
      <c r="H47" s="24" t="s">
        <v>7</v>
      </c>
      <c r="I47" s="24" t="s">
        <v>8</v>
      </c>
    </row>
    <row r="48" spans="1:9" ht="20.25" customHeight="1">
      <c r="A48" s="14" t="s">
        <v>27</v>
      </c>
      <c r="B48" s="71" t="s">
        <v>28</v>
      </c>
      <c r="C48" s="71"/>
      <c r="D48" s="71"/>
      <c r="E48" s="71"/>
      <c r="F48" s="71"/>
      <c r="G48" s="71"/>
      <c r="H48" s="71"/>
      <c r="I48" s="71"/>
    </row>
    <row r="49" spans="1:9" ht="14.25">
      <c r="A49" s="29" t="s">
        <v>79</v>
      </c>
      <c r="B49" s="47" t="s">
        <v>29</v>
      </c>
      <c r="C49" s="27" t="s">
        <v>101</v>
      </c>
      <c r="D49" s="17">
        <v>1</v>
      </c>
      <c r="E49" s="17">
        <v>1</v>
      </c>
      <c r="F49" s="37" t="s">
        <v>96</v>
      </c>
      <c r="G49" s="19">
        <v>18000</v>
      </c>
      <c r="H49" s="36">
        <f>D49*E49*G49</f>
        <v>18000</v>
      </c>
      <c r="I49" s="41"/>
    </row>
    <row r="50" spans="1:9" ht="20.25" customHeight="1">
      <c r="A50" s="76" t="s">
        <v>57</v>
      </c>
      <c r="B50" s="76"/>
      <c r="C50" s="76"/>
      <c r="D50" s="76"/>
      <c r="E50" s="76"/>
      <c r="F50" s="76"/>
      <c r="G50" s="76"/>
      <c r="H50" s="39">
        <f>SUM(H49:H49)</f>
        <v>18000</v>
      </c>
      <c r="I50" s="40"/>
    </row>
    <row r="51" spans="1:9" ht="20.25" customHeight="1">
      <c r="A51" s="24" t="s">
        <v>11</v>
      </c>
      <c r="B51" s="24" t="s">
        <v>2</v>
      </c>
      <c r="C51" s="24" t="s">
        <v>62</v>
      </c>
      <c r="D51" s="38" t="s">
        <v>38</v>
      </c>
      <c r="E51" s="38" t="s">
        <v>97</v>
      </c>
      <c r="F51" s="24" t="s">
        <v>5</v>
      </c>
      <c r="G51" s="24" t="s">
        <v>6</v>
      </c>
      <c r="H51" s="24" t="s">
        <v>7</v>
      </c>
      <c r="I51" s="24" t="s">
        <v>8</v>
      </c>
    </row>
    <row r="52" spans="1:9" ht="20.25" customHeight="1">
      <c r="A52" s="14" t="s">
        <v>40</v>
      </c>
      <c r="B52" s="71" t="s">
        <v>34</v>
      </c>
      <c r="C52" s="71"/>
      <c r="D52" s="71"/>
      <c r="E52" s="71"/>
      <c r="F52" s="71"/>
      <c r="G52" s="71"/>
      <c r="H52" s="71"/>
      <c r="I52" s="71"/>
    </row>
    <row r="53" spans="1:9" ht="24.75" customHeight="1">
      <c r="A53" s="29" t="s">
        <v>86</v>
      </c>
      <c r="B53" s="47" t="s">
        <v>100</v>
      </c>
      <c r="C53" s="79" t="s">
        <v>145</v>
      </c>
      <c r="D53" s="17">
        <v>14</v>
      </c>
      <c r="E53" s="17">
        <v>1</v>
      </c>
      <c r="F53" s="31" t="s">
        <v>46</v>
      </c>
      <c r="G53" s="19">
        <v>10500</v>
      </c>
      <c r="H53" s="20">
        <f>D53*E53*G53</f>
        <v>147000</v>
      </c>
      <c r="I53" s="81" t="s">
        <v>137</v>
      </c>
    </row>
    <row r="54" spans="1:9" ht="24.75" customHeight="1">
      <c r="A54" s="29" t="s">
        <v>85</v>
      </c>
      <c r="B54" s="47" t="s">
        <v>121</v>
      </c>
      <c r="C54" s="80"/>
      <c r="D54" s="17"/>
      <c r="E54" s="17"/>
      <c r="F54" s="31" t="s">
        <v>46</v>
      </c>
      <c r="G54" s="19"/>
      <c r="H54" s="20">
        <f t="shared" ref="H54" si="3">D54*E54*G54</f>
        <v>0</v>
      </c>
      <c r="I54" s="81"/>
    </row>
    <row r="55" spans="1:9" ht="20.25" customHeight="1">
      <c r="A55" s="76" t="s">
        <v>57</v>
      </c>
      <c r="B55" s="76"/>
      <c r="C55" s="76"/>
      <c r="D55" s="76"/>
      <c r="E55" s="76"/>
      <c r="F55" s="76"/>
      <c r="G55" s="76"/>
      <c r="H55" s="39">
        <f>SUM(H53:H54)</f>
        <v>147000</v>
      </c>
      <c r="I55" s="40"/>
    </row>
    <row r="56" spans="1:9" ht="20.25" customHeight="1">
      <c r="A56" s="24" t="s">
        <v>1</v>
      </c>
      <c r="B56" s="24" t="s">
        <v>2</v>
      </c>
      <c r="C56" s="24" t="s">
        <v>62</v>
      </c>
      <c r="D56" s="74" t="s">
        <v>3</v>
      </c>
      <c r="E56" s="74"/>
      <c r="F56" s="24" t="s">
        <v>5</v>
      </c>
      <c r="G56" s="24" t="s">
        <v>6</v>
      </c>
      <c r="H56" s="24" t="s">
        <v>7</v>
      </c>
      <c r="I56" s="24" t="s">
        <v>8</v>
      </c>
    </row>
    <row r="57" spans="1:9" ht="20.25" customHeight="1">
      <c r="A57" s="14" t="s">
        <v>45</v>
      </c>
      <c r="B57" s="71" t="s">
        <v>44</v>
      </c>
      <c r="C57" s="71"/>
      <c r="D57" s="71"/>
      <c r="E57" s="71"/>
      <c r="F57" s="71"/>
      <c r="G57" s="71"/>
      <c r="H57" s="71"/>
      <c r="I57" s="71"/>
    </row>
    <row r="58" spans="1:9" ht="20.25" customHeight="1">
      <c r="A58" s="29" t="s">
        <v>80</v>
      </c>
      <c r="B58" s="15" t="s">
        <v>44</v>
      </c>
      <c r="C58" s="15"/>
      <c r="D58" s="77">
        <f>H55+H50+H46+H42</f>
        <v>739588.96</v>
      </c>
      <c r="E58" s="78"/>
      <c r="F58" s="31" t="s">
        <v>95</v>
      </c>
      <c r="G58" s="45">
        <v>0.06</v>
      </c>
      <c r="H58" s="20">
        <f>D58*G58</f>
        <v>44375.337599999999</v>
      </c>
      <c r="I58" s="15"/>
    </row>
    <row r="59" spans="1:9" ht="20.25" customHeight="1">
      <c r="A59" s="42" t="s">
        <v>59</v>
      </c>
      <c r="B59" s="42"/>
      <c r="C59" s="42"/>
      <c r="D59" s="42"/>
      <c r="E59" s="42"/>
      <c r="F59" s="42"/>
      <c r="G59" s="42"/>
      <c r="H59" s="57">
        <f>H42+H46+H50+H55+H58</f>
        <v>783964.29759999993</v>
      </c>
      <c r="I59" s="43"/>
    </row>
    <row r="60" spans="1:9" ht="20.25" customHeight="1">
      <c r="A60" s="72" t="s">
        <v>30</v>
      </c>
      <c r="B60" s="73"/>
      <c r="C60" s="73"/>
      <c r="D60" s="73"/>
      <c r="E60" s="73"/>
      <c r="F60" s="73"/>
      <c r="G60" s="73"/>
      <c r="H60" s="73"/>
      <c r="I60" s="73"/>
    </row>
  </sheetData>
  <mergeCells count="34">
    <mergeCell ref="B26:H26"/>
    <mergeCell ref="A24:G24"/>
    <mergeCell ref="B36:I36"/>
    <mergeCell ref="A41:G41"/>
    <mergeCell ref="A55:G55"/>
    <mergeCell ref="B52:I52"/>
    <mergeCell ref="A34:G34"/>
    <mergeCell ref="A60:I60"/>
    <mergeCell ref="D43:E43"/>
    <mergeCell ref="B44:I44"/>
    <mergeCell ref="D45:E45"/>
    <mergeCell ref="A46:G46"/>
    <mergeCell ref="B48:I48"/>
    <mergeCell ref="A50:G50"/>
    <mergeCell ref="D56:E56"/>
    <mergeCell ref="D58:E58"/>
    <mergeCell ref="B57:I57"/>
    <mergeCell ref="C53:C54"/>
    <mergeCell ref="I53:I54"/>
    <mergeCell ref="A12:G12"/>
    <mergeCell ref="B21:H21"/>
    <mergeCell ref="B14:H14"/>
    <mergeCell ref="A19:G19"/>
    <mergeCell ref="B9:H9"/>
    <mergeCell ref="A5:I5"/>
    <mergeCell ref="A1:I1"/>
    <mergeCell ref="A7:F7"/>
    <mergeCell ref="G7:I7"/>
    <mergeCell ref="D2:E2"/>
    <mergeCell ref="D3:E3"/>
    <mergeCell ref="H2:I2"/>
    <mergeCell ref="H3:I3"/>
    <mergeCell ref="H4:I4"/>
    <mergeCell ref="B6:H6"/>
  </mergeCells>
  <phoneticPr fontId="2" type="noConversion"/>
  <dataValidations count="2">
    <dataValidation type="list" allowBlank="1" showInputMessage="1" showErrorMessage="1" sqref="I17:I18">
      <formula1>#REF!</formula1>
    </dataValidation>
    <dataValidation type="list" allowBlank="1" showInputMessage="1" showErrorMessage="1" sqref="B3">
      <formula1>"国内会议,国际会议"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2014-01-20T09:26:40Z</cp:lastPrinted>
  <dcterms:created xsi:type="dcterms:W3CDTF">2006-09-13T11:21:51Z</dcterms:created>
  <dcterms:modified xsi:type="dcterms:W3CDTF">2018-05-25T09:03:03Z</dcterms:modified>
</cp:coreProperties>
</file>