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575"/>
  </bookViews>
  <sheets>
    <sheet name="制作报价" sheetId="1" r:id="rId1"/>
  </sheets>
  <calcPr calcId="125725" concurrentCalc="0"/>
</workbook>
</file>

<file path=xl/calcChain.xml><?xml version="1.0" encoding="utf-8"?>
<calcChain xmlns="http://schemas.openxmlformats.org/spreadsheetml/2006/main">
  <c r="H4" i="1"/>
  <c r="H22"/>
  <c r="H24"/>
  <c r="H19"/>
  <c r="H20"/>
  <c r="H17"/>
  <c r="H3"/>
  <c r="H5"/>
  <c r="H6"/>
  <c r="H7"/>
  <c r="H8"/>
  <c r="H9"/>
  <c r="H10"/>
  <c r="H11"/>
  <c r="H12"/>
  <c r="H13"/>
  <c r="H14"/>
  <c r="H15"/>
  <c r="H16"/>
  <c r="H18"/>
  <c r="H21"/>
  <c r="H23"/>
  <c r="H25"/>
  <c r="H26"/>
  <c r="H27"/>
  <c r="H28"/>
  <c r="H29"/>
</calcChain>
</file>

<file path=xl/sharedStrings.xml><?xml version="1.0" encoding="utf-8"?>
<sst xmlns="http://schemas.openxmlformats.org/spreadsheetml/2006/main" count="97" uniqueCount="75">
  <si>
    <t>签到处</t>
    <phoneticPr fontId="1" type="noConversion"/>
  </si>
  <si>
    <t>上下客处</t>
    <phoneticPr fontId="1" type="noConversion"/>
  </si>
  <si>
    <t>手举牌</t>
    <phoneticPr fontId="1" type="noConversion"/>
  </si>
  <si>
    <t>夜间LED手举牌</t>
    <phoneticPr fontId="1" type="noConversion"/>
  </si>
  <si>
    <t>项目</t>
    <phoneticPr fontId="1" type="noConversion"/>
  </si>
  <si>
    <t>尺寸材质要求</t>
    <phoneticPr fontId="1" type="noConversion"/>
  </si>
  <si>
    <t>备注</t>
    <phoneticPr fontId="1" type="noConversion"/>
  </si>
  <si>
    <t>酒店内</t>
    <phoneticPr fontId="1" type="noConversion"/>
  </si>
  <si>
    <t>背景板</t>
    <phoneticPr fontId="1" type="noConversion"/>
  </si>
  <si>
    <t>签到背景板</t>
    <phoneticPr fontId="1" type="noConversion"/>
  </si>
  <si>
    <t>签到桌卡</t>
    <phoneticPr fontId="1" type="noConversion"/>
  </si>
  <si>
    <t>嘉宾签到处</t>
    <phoneticPr fontId="1" type="noConversion"/>
  </si>
  <si>
    <t>指示牌</t>
    <phoneticPr fontId="1" type="noConversion"/>
  </si>
  <si>
    <t>用餐处</t>
    <phoneticPr fontId="1" type="noConversion"/>
  </si>
  <si>
    <t>200*80cm
木质裱写真，即时贴刻字+箭头</t>
    <phoneticPr fontId="1" type="noConversion"/>
  </si>
  <si>
    <t>200*80cm
木质裱写真，即时贴刻字</t>
    <phoneticPr fontId="1" type="noConversion"/>
  </si>
  <si>
    <t>国家会展中心</t>
    <phoneticPr fontId="1" type="noConversion"/>
  </si>
  <si>
    <t>指示牌</t>
    <phoneticPr fontId="1" type="noConversion"/>
  </si>
  <si>
    <t>主会场</t>
    <phoneticPr fontId="1" type="noConversion"/>
  </si>
  <si>
    <t>200*80cm
木质裱写真，即时贴刻字+箭头</t>
    <phoneticPr fontId="1" type="noConversion"/>
  </si>
  <si>
    <t>VIP停车区</t>
    <phoneticPr fontId="1" type="noConversion"/>
  </si>
  <si>
    <t>嘉宾停车区</t>
    <phoneticPr fontId="1" type="noConversion"/>
  </si>
  <si>
    <t>媒体停车区</t>
    <phoneticPr fontId="1" type="noConversion"/>
  </si>
  <si>
    <t>夜间手举牌</t>
    <phoneticPr fontId="1" type="noConversion"/>
  </si>
  <si>
    <t>礼仪-接机手举牌</t>
    <phoneticPr fontId="1" type="noConversion"/>
  </si>
  <si>
    <t>引导手举牌
发车手举牌</t>
    <phoneticPr fontId="1" type="noConversion"/>
  </si>
  <si>
    <t>国家会展中心上海洲际酒店</t>
    <phoneticPr fontId="1" type="noConversion"/>
  </si>
  <si>
    <t>房卡套</t>
    <phoneticPr fontId="1" type="noConversion"/>
  </si>
  <si>
    <t>卡套</t>
    <phoneticPr fontId="1" type="noConversion"/>
  </si>
  <si>
    <t>12月11日午餐券</t>
    <phoneticPr fontId="1" type="noConversion"/>
  </si>
  <si>
    <t>12月11日晚餐券</t>
    <phoneticPr fontId="1" type="noConversion"/>
  </si>
  <si>
    <t>欢迎信</t>
    <phoneticPr fontId="4" type="noConversion"/>
  </si>
  <si>
    <t>大类</t>
    <phoneticPr fontId="1" type="noConversion"/>
  </si>
  <si>
    <t>名称</t>
    <phoneticPr fontId="1" type="noConversion"/>
  </si>
  <si>
    <t>其他</t>
    <phoneticPr fontId="1" type="noConversion"/>
  </si>
  <si>
    <t>大巴停车区</t>
    <phoneticPr fontId="1" type="noConversion"/>
  </si>
  <si>
    <t>威马礼品袋</t>
    <phoneticPr fontId="1" type="noConversion"/>
  </si>
  <si>
    <t>单价</t>
    <phoneticPr fontId="1" type="noConversion"/>
  </si>
  <si>
    <t>总价</t>
    <phoneticPr fontId="1" type="noConversion"/>
  </si>
  <si>
    <t>单位</t>
    <phoneticPr fontId="1" type="noConversion"/>
  </si>
  <si>
    <t>个</t>
    <phoneticPr fontId="1" type="noConversion"/>
  </si>
  <si>
    <t>数量</t>
    <phoneticPr fontId="1" type="noConversion"/>
  </si>
  <si>
    <t>餐券</t>
    <phoneticPr fontId="1" type="noConversion"/>
  </si>
  <si>
    <t>12x5cm
250克铜纸板
双面不覆膜 打珑线可撕副券</t>
    <phoneticPr fontId="1" type="noConversion"/>
  </si>
  <si>
    <t>接待板块物料清单</t>
    <phoneticPr fontId="1" type="noConversion"/>
  </si>
  <si>
    <t>A4 刚古纸250G</t>
    <phoneticPr fontId="1" type="noConversion"/>
  </si>
  <si>
    <t>m2</t>
    <phoneticPr fontId="1" type="noConversion"/>
  </si>
  <si>
    <t>个</t>
    <phoneticPr fontId="1" type="noConversion"/>
  </si>
  <si>
    <t>330毫升</t>
    <phoneticPr fontId="1" type="noConversion"/>
  </si>
  <si>
    <t>水</t>
    <phoneticPr fontId="1" type="noConversion"/>
  </si>
  <si>
    <t>腰带</t>
    <phoneticPr fontId="1" type="noConversion"/>
  </si>
  <si>
    <t>定制服装</t>
    <phoneticPr fontId="1" type="noConversion"/>
  </si>
  <si>
    <t>接送机/站、签到台、指引等</t>
    <phoneticPr fontId="1" type="noConversion"/>
  </si>
  <si>
    <t>12月10日~11日</t>
    <phoneticPr fontId="1" type="noConversion"/>
  </si>
  <si>
    <t>礼仪小姐</t>
    <phoneticPr fontId="1" type="noConversion"/>
  </si>
  <si>
    <t>礼仪
（进行培训，话术、妆容、指定服务要求）</t>
    <phoneticPr fontId="1" type="noConversion"/>
  </si>
  <si>
    <t>袋子</t>
    <phoneticPr fontId="1" type="noConversion"/>
  </si>
  <si>
    <t>礼仪服装</t>
    <phoneticPr fontId="4" type="noConversion"/>
  </si>
  <si>
    <t>天</t>
    <phoneticPr fontId="1" type="noConversion"/>
  </si>
  <si>
    <t>件</t>
    <phoneticPr fontId="1" type="noConversion"/>
  </si>
  <si>
    <t>总计</t>
    <phoneticPr fontId="1" type="noConversion"/>
  </si>
  <si>
    <t>服务费10%</t>
    <phoneticPr fontId="1" type="noConversion"/>
  </si>
  <si>
    <t>税点6%</t>
    <phoneticPr fontId="1" type="noConversion"/>
  </si>
  <si>
    <t>Subtotal</t>
    <phoneticPr fontId="1" type="noConversion"/>
  </si>
  <si>
    <t>矿泉水</t>
    <phoneticPr fontId="1" type="noConversion"/>
  </si>
  <si>
    <t>房间欢迎信</t>
    <phoneticPr fontId="1" type="noConversion"/>
  </si>
  <si>
    <t>200G铜版纸 6x9.5cm
双面印，不覆膜</t>
    <phoneticPr fontId="1" type="noConversion"/>
  </si>
  <si>
    <t>30x40cm
KT板双面裱写真</t>
    <phoneticPr fontId="1" type="noConversion"/>
  </si>
  <si>
    <t>30x40cm
KT板双面裱写真</t>
    <phoneticPr fontId="1" type="noConversion"/>
  </si>
  <si>
    <t>A4  250G
铜板纸，压痕，双面</t>
    <phoneticPr fontId="1" type="noConversion"/>
  </si>
  <si>
    <t>大巴上下客区</t>
    <phoneticPr fontId="1" type="noConversion"/>
  </si>
  <si>
    <t>瓶</t>
    <phoneticPr fontId="1" type="noConversion"/>
  </si>
  <si>
    <t>个</t>
    <phoneticPr fontId="1" type="noConversion"/>
  </si>
  <si>
    <t>每人每天1瓶按300人2天计算</t>
    <phoneticPr fontId="1" type="noConversion"/>
  </si>
  <si>
    <t>6*3.2预估
铁架绷画面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</si>
</sst>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I29"/>
  <sheetViews>
    <sheetView tabSelected="1" workbookViewId="0">
      <pane xSplit="3" ySplit="2" topLeftCell="D3" activePane="bottomRight" state="frozenSplit"/>
      <selection pane="topRight" activeCell="B1" sqref="B1"/>
      <selection pane="bottomLeft" activeCell="A5" sqref="A5"/>
      <selection pane="bottomRight" activeCell="D8" sqref="D8:D9"/>
    </sheetView>
  </sheetViews>
  <sheetFormatPr defaultRowHeight="16.5"/>
  <cols>
    <col min="1" max="1" width="13.25" style="3" bestFit="1" customWidth="1"/>
    <col min="2" max="2" width="11.25" style="3" bestFit="1" customWidth="1"/>
    <col min="3" max="3" width="24.5" style="3" bestFit="1" customWidth="1"/>
    <col min="4" max="4" width="39.625" style="3" bestFit="1" customWidth="1"/>
    <col min="5" max="5" width="6.25" style="3" bestFit="1" customWidth="1"/>
    <col min="6" max="6" width="5.5" style="3" bestFit="1" customWidth="1"/>
    <col min="7" max="7" width="6.25" style="3" bestFit="1" customWidth="1"/>
    <col min="8" max="8" width="10.75" style="3" bestFit="1" customWidth="1"/>
    <col min="9" max="9" width="27.875" style="3" bestFit="1" customWidth="1"/>
    <col min="10" max="16384" width="9" style="3"/>
  </cols>
  <sheetData>
    <row r="1" spans="1:9" ht="21">
      <c r="A1" s="20" t="s">
        <v>44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15">
      <c r="A2" s="1" t="s">
        <v>32</v>
      </c>
      <c r="B2" s="7" t="s">
        <v>33</v>
      </c>
      <c r="C2" s="8" t="s">
        <v>4</v>
      </c>
      <c r="D2" s="8" t="s">
        <v>5</v>
      </c>
      <c r="E2" s="8" t="s">
        <v>37</v>
      </c>
      <c r="F2" s="8" t="s">
        <v>39</v>
      </c>
      <c r="G2" s="8" t="s">
        <v>41</v>
      </c>
      <c r="H2" s="9" t="s">
        <v>38</v>
      </c>
      <c r="I2" s="10" t="s">
        <v>6</v>
      </c>
    </row>
    <row r="3" spans="1:9" ht="33">
      <c r="A3" s="24" t="s">
        <v>7</v>
      </c>
      <c r="B3" s="4" t="s">
        <v>8</v>
      </c>
      <c r="C3" s="5" t="s">
        <v>9</v>
      </c>
      <c r="D3" s="6" t="s">
        <v>74</v>
      </c>
      <c r="E3" s="15">
        <v>600</v>
      </c>
      <c r="F3" s="5" t="s">
        <v>46</v>
      </c>
      <c r="G3" s="5">
        <v>19.2</v>
      </c>
      <c r="H3" s="5">
        <f>E3*G3</f>
        <v>11520</v>
      </c>
      <c r="I3" s="5"/>
    </row>
    <row r="4" spans="1:9" ht="33">
      <c r="A4" s="25"/>
      <c r="B4" s="5" t="s">
        <v>10</v>
      </c>
      <c r="C4" s="5" t="s">
        <v>11</v>
      </c>
      <c r="D4" s="2" t="s">
        <v>69</v>
      </c>
      <c r="E4" s="14">
        <v>100</v>
      </c>
      <c r="F4" s="5" t="s">
        <v>40</v>
      </c>
      <c r="G4" s="5">
        <v>2</v>
      </c>
      <c r="H4" s="13">
        <f t="shared" ref="H4" si="0">E4*G4</f>
        <v>200</v>
      </c>
      <c r="I4" s="16"/>
    </row>
    <row r="5" spans="1:9" ht="33">
      <c r="A5" s="25"/>
      <c r="B5" s="26" t="s">
        <v>12</v>
      </c>
      <c r="C5" s="5" t="s">
        <v>0</v>
      </c>
      <c r="D5" s="2" t="s">
        <v>15</v>
      </c>
      <c r="E5" s="5">
        <v>1200</v>
      </c>
      <c r="F5" s="5" t="s">
        <v>40</v>
      </c>
      <c r="G5" s="5">
        <v>1</v>
      </c>
      <c r="H5" s="5">
        <f t="shared" ref="H5:H25" si="1">E5*G5</f>
        <v>1200</v>
      </c>
      <c r="I5" s="5"/>
    </row>
    <row r="6" spans="1:9" ht="33">
      <c r="A6" s="25"/>
      <c r="B6" s="27"/>
      <c r="C6" s="5" t="s">
        <v>13</v>
      </c>
      <c r="D6" s="2" t="s">
        <v>14</v>
      </c>
      <c r="E6" s="5">
        <v>1200</v>
      </c>
      <c r="F6" s="5" t="s">
        <v>40</v>
      </c>
      <c r="G6" s="5">
        <v>3</v>
      </c>
      <c r="H6" s="5">
        <f t="shared" si="1"/>
        <v>3600</v>
      </c>
      <c r="I6" s="5"/>
    </row>
    <row r="7" spans="1:9" ht="33">
      <c r="A7" s="25"/>
      <c r="B7" s="28"/>
      <c r="C7" s="5" t="s">
        <v>1</v>
      </c>
      <c r="D7" s="2" t="s">
        <v>15</v>
      </c>
      <c r="E7" s="5">
        <v>1200</v>
      </c>
      <c r="F7" s="5" t="s">
        <v>40</v>
      </c>
      <c r="G7" s="5">
        <v>1</v>
      </c>
      <c r="H7" s="5">
        <f t="shared" si="1"/>
        <v>1200</v>
      </c>
      <c r="I7" s="5"/>
    </row>
    <row r="8" spans="1:9">
      <c r="A8" s="25"/>
      <c r="B8" s="21" t="s">
        <v>42</v>
      </c>
      <c r="C8" s="5" t="s">
        <v>29</v>
      </c>
      <c r="D8" s="22" t="s">
        <v>43</v>
      </c>
      <c r="E8" s="14">
        <v>15</v>
      </c>
      <c r="F8" s="5" t="s">
        <v>40</v>
      </c>
      <c r="G8" s="5">
        <v>100</v>
      </c>
      <c r="H8" s="5">
        <f t="shared" si="1"/>
        <v>1500</v>
      </c>
      <c r="I8" s="16"/>
    </row>
    <row r="9" spans="1:9" ht="39.75" customHeight="1">
      <c r="A9" s="25"/>
      <c r="B9" s="21"/>
      <c r="C9" s="5" t="s">
        <v>30</v>
      </c>
      <c r="D9" s="23"/>
      <c r="E9" s="14">
        <v>15</v>
      </c>
      <c r="F9" s="5" t="s">
        <v>40</v>
      </c>
      <c r="G9" s="5">
        <v>250</v>
      </c>
      <c r="H9" s="5">
        <f t="shared" si="1"/>
        <v>3750</v>
      </c>
      <c r="I9" s="16"/>
    </row>
    <row r="10" spans="1:9">
      <c r="A10" s="25"/>
      <c r="B10" s="12" t="s">
        <v>65</v>
      </c>
      <c r="C10" s="15" t="s">
        <v>31</v>
      </c>
      <c r="D10" s="11" t="s">
        <v>45</v>
      </c>
      <c r="E10" s="15">
        <v>45</v>
      </c>
      <c r="F10" s="5" t="s">
        <v>40</v>
      </c>
      <c r="G10" s="5">
        <v>250</v>
      </c>
      <c r="H10" s="5">
        <f t="shared" si="1"/>
        <v>11250</v>
      </c>
      <c r="I10" s="5"/>
    </row>
    <row r="11" spans="1:9" ht="33">
      <c r="A11" s="25"/>
      <c r="B11" s="5" t="s">
        <v>28</v>
      </c>
      <c r="C11" s="2" t="s">
        <v>27</v>
      </c>
      <c r="D11" s="2" t="s">
        <v>66</v>
      </c>
      <c r="E11" s="14">
        <v>20</v>
      </c>
      <c r="F11" s="5" t="s">
        <v>40</v>
      </c>
      <c r="G11" s="5">
        <v>250</v>
      </c>
      <c r="H11" s="5">
        <f t="shared" si="1"/>
        <v>5000</v>
      </c>
      <c r="I11" s="16"/>
    </row>
    <row r="12" spans="1:9" ht="33">
      <c r="A12" s="21" t="s">
        <v>16</v>
      </c>
      <c r="B12" s="26" t="s">
        <v>17</v>
      </c>
      <c r="C12" s="18" t="s">
        <v>18</v>
      </c>
      <c r="D12" s="2" t="s">
        <v>19</v>
      </c>
      <c r="E12" s="18">
        <v>1200</v>
      </c>
      <c r="F12" s="18" t="s">
        <v>40</v>
      </c>
      <c r="G12" s="18">
        <v>3</v>
      </c>
      <c r="H12" s="18">
        <f t="shared" si="1"/>
        <v>3600</v>
      </c>
      <c r="I12" s="18"/>
    </row>
    <row r="13" spans="1:9" ht="33">
      <c r="A13" s="21"/>
      <c r="B13" s="27"/>
      <c r="C13" s="2" t="s">
        <v>20</v>
      </c>
      <c r="D13" s="2" t="s">
        <v>19</v>
      </c>
      <c r="E13" s="18">
        <v>1200</v>
      </c>
      <c r="F13" s="18" t="s">
        <v>40</v>
      </c>
      <c r="G13" s="18">
        <v>1</v>
      </c>
      <c r="H13" s="18">
        <f t="shared" si="1"/>
        <v>1200</v>
      </c>
      <c r="I13" s="18"/>
    </row>
    <row r="14" spans="1:9" ht="33">
      <c r="A14" s="21"/>
      <c r="B14" s="27"/>
      <c r="C14" s="18" t="s">
        <v>21</v>
      </c>
      <c r="D14" s="2" t="s">
        <v>19</v>
      </c>
      <c r="E14" s="18">
        <v>1200</v>
      </c>
      <c r="F14" s="18" t="s">
        <v>40</v>
      </c>
      <c r="G14" s="18">
        <v>1</v>
      </c>
      <c r="H14" s="18">
        <f t="shared" si="1"/>
        <v>1200</v>
      </c>
      <c r="I14" s="18"/>
    </row>
    <row r="15" spans="1:9" ht="33">
      <c r="A15" s="21"/>
      <c r="B15" s="27"/>
      <c r="C15" s="18" t="s">
        <v>22</v>
      </c>
      <c r="D15" s="2" t="s">
        <v>19</v>
      </c>
      <c r="E15" s="18">
        <v>1200</v>
      </c>
      <c r="F15" s="18" t="s">
        <v>40</v>
      </c>
      <c r="G15" s="18">
        <v>1</v>
      </c>
      <c r="H15" s="18">
        <f t="shared" si="1"/>
        <v>1200</v>
      </c>
      <c r="I15" s="18"/>
    </row>
    <row r="16" spans="1:9" ht="33">
      <c r="A16" s="21"/>
      <c r="B16" s="27"/>
      <c r="C16" s="2" t="s">
        <v>35</v>
      </c>
      <c r="D16" s="2" t="s">
        <v>19</v>
      </c>
      <c r="E16" s="18">
        <v>1200</v>
      </c>
      <c r="F16" s="18" t="s">
        <v>40</v>
      </c>
      <c r="G16" s="18">
        <v>1</v>
      </c>
      <c r="H16" s="18">
        <f t="shared" si="1"/>
        <v>1200</v>
      </c>
      <c r="I16" s="18"/>
    </row>
    <row r="17" spans="1:9" ht="33">
      <c r="A17" s="21"/>
      <c r="B17" s="28"/>
      <c r="C17" s="2" t="s">
        <v>70</v>
      </c>
      <c r="D17" s="2" t="s">
        <v>14</v>
      </c>
      <c r="E17" s="18">
        <v>1200</v>
      </c>
      <c r="F17" s="18" t="s">
        <v>40</v>
      </c>
      <c r="G17" s="18">
        <v>1</v>
      </c>
      <c r="H17" s="18">
        <f t="shared" si="1"/>
        <v>1200</v>
      </c>
      <c r="I17" s="18"/>
    </row>
    <row r="18" spans="1:9">
      <c r="A18" s="21"/>
      <c r="B18" s="18" t="s">
        <v>23</v>
      </c>
      <c r="C18" s="18" t="s">
        <v>3</v>
      </c>
      <c r="D18" s="2" t="s">
        <v>26</v>
      </c>
      <c r="E18" s="18">
        <v>250</v>
      </c>
      <c r="F18" s="18" t="s">
        <v>47</v>
      </c>
      <c r="G18" s="18">
        <v>3</v>
      </c>
      <c r="H18" s="18">
        <f t="shared" si="1"/>
        <v>750</v>
      </c>
      <c r="I18" s="18"/>
    </row>
    <row r="19" spans="1:9" ht="33">
      <c r="A19" s="21"/>
      <c r="B19" s="21" t="s">
        <v>2</v>
      </c>
      <c r="C19" s="18" t="s">
        <v>24</v>
      </c>
      <c r="D19" s="2" t="s">
        <v>68</v>
      </c>
      <c r="E19" s="18">
        <v>80</v>
      </c>
      <c r="F19" s="18" t="s">
        <v>47</v>
      </c>
      <c r="G19" s="18">
        <v>20</v>
      </c>
      <c r="H19" s="18">
        <f t="shared" si="1"/>
        <v>1600</v>
      </c>
      <c r="I19" s="18"/>
    </row>
    <row r="20" spans="1:9" ht="33">
      <c r="A20" s="21"/>
      <c r="B20" s="21"/>
      <c r="C20" s="2" t="s">
        <v>25</v>
      </c>
      <c r="D20" s="2" t="s">
        <v>67</v>
      </c>
      <c r="E20" s="18">
        <v>80</v>
      </c>
      <c r="F20" s="18" t="s">
        <v>47</v>
      </c>
      <c r="G20" s="18">
        <v>20</v>
      </c>
      <c r="H20" s="18">
        <f t="shared" si="1"/>
        <v>1600</v>
      </c>
      <c r="I20" s="18"/>
    </row>
    <row r="21" spans="1:9" ht="82.5" customHeight="1">
      <c r="A21" s="21" t="s">
        <v>34</v>
      </c>
      <c r="B21" s="29" t="s">
        <v>55</v>
      </c>
      <c r="C21" s="6" t="s">
        <v>54</v>
      </c>
      <c r="D21" s="17" t="s">
        <v>53</v>
      </c>
      <c r="E21" s="17">
        <v>800</v>
      </c>
      <c r="F21" s="17" t="s">
        <v>58</v>
      </c>
      <c r="G21" s="17">
        <v>60</v>
      </c>
      <c r="H21" s="18">
        <f t="shared" si="1"/>
        <v>48000</v>
      </c>
      <c r="I21" s="17" t="s">
        <v>52</v>
      </c>
    </row>
    <row r="22" spans="1:9">
      <c r="A22" s="21"/>
      <c r="B22" s="30"/>
      <c r="C22" s="31" t="s">
        <v>57</v>
      </c>
      <c r="D22" s="17" t="s">
        <v>51</v>
      </c>
      <c r="E22" s="17">
        <v>350</v>
      </c>
      <c r="F22" s="17" t="s">
        <v>59</v>
      </c>
      <c r="G22" s="17">
        <v>30</v>
      </c>
      <c r="H22" s="18">
        <f t="shared" si="1"/>
        <v>10500</v>
      </c>
      <c r="I22" s="17"/>
    </row>
    <row r="23" spans="1:9">
      <c r="A23" s="21"/>
      <c r="B23" s="32"/>
      <c r="C23" s="33"/>
      <c r="D23" s="17" t="s">
        <v>50</v>
      </c>
      <c r="E23" s="17">
        <v>50</v>
      </c>
      <c r="F23" s="17" t="s">
        <v>47</v>
      </c>
      <c r="G23" s="17">
        <v>30</v>
      </c>
      <c r="H23" s="18">
        <f t="shared" si="1"/>
        <v>1500</v>
      </c>
      <c r="I23" s="17"/>
    </row>
    <row r="24" spans="1:9">
      <c r="A24" s="21"/>
      <c r="B24" s="17" t="s">
        <v>49</v>
      </c>
      <c r="C24" s="17" t="s">
        <v>64</v>
      </c>
      <c r="D24" s="17" t="s">
        <v>48</v>
      </c>
      <c r="E24" s="17">
        <v>2</v>
      </c>
      <c r="F24" s="17" t="s">
        <v>71</v>
      </c>
      <c r="G24" s="17">
        <v>600</v>
      </c>
      <c r="H24" s="18">
        <f t="shared" si="1"/>
        <v>1200</v>
      </c>
      <c r="I24" s="17" t="s">
        <v>73</v>
      </c>
    </row>
    <row r="25" spans="1:9">
      <c r="A25" s="21"/>
      <c r="B25" s="18" t="s">
        <v>56</v>
      </c>
      <c r="C25" s="18" t="s">
        <v>36</v>
      </c>
      <c r="D25" s="18"/>
      <c r="E25" s="17">
        <v>18</v>
      </c>
      <c r="F25" s="17" t="s">
        <v>72</v>
      </c>
      <c r="G25" s="18">
        <v>1300</v>
      </c>
      <c r="H25" s="18">
        <f t="shared" si="1"/>
        <v>23400</v>
      </c>
      <c r="I25" s="18"/>
    </row>
    <row r="26" spans="1:9">
      <c r="A26" s="19" t="s">
        <v>60</v>
      </c>
      <c r="B26" s="19"/>
      <c r="C26" s="19"/>
      <c r="D26" s="19"/>
      <c r="E26" s="19"/>
      <c r="F26" s="19"/>
      <c r="G26" s="19"/>
      <c r="H26" s="5">
        <f>SUM(H3:H25)</f>
        <v>137370</v>
      </c>
      <c r="I26" s="5"/>
    </row>
    <row r="27" spans="1:9">
      <c r="A27" s="19" t="s">
        <v>61</v>
      </c>
      <c r="B27" s="19"/>
      <c r="C27" s="19"/>
      <c r="D27" s="19"/>
      <c r="E27" s="19"/>
      <c r="F27" s="19"/>
      <c r="G27" s="19"/>
      <c r="H27" s="5">
        <f>H26*10%</f>
        <v>13737</v>
      </c>
      <c r="I27" s="5"/>
    </row>
    <row r="28" spans="1:9">
      <c r="A28" s="19" t="s">
        <v>62</v>
      </c>
      <c r="B28" s="19"/>
      <c r="C28" s="19"/>
      <c r="D28" s="19"/>
      <c r="E28" s="19"/>
      <c r="F28" s="19"/>
      <c r="G28" s="19"/>
      <c r="H28" s="5">
        <f>(H26+H27)*6%</f>
        <v>9066.42</v>
      </c>
      <c r="I28" s="5"/>
    </row>
    <row r="29" spans="1:9">
      <c r="A29" s="19" t="s">
        <v>63</v>
      </c>
      <c r="B29" s="19"/>
      <c r="C29" s="19"/>
      <c r="D29" s="19"/>
      <c r="E29" s="19"/>
      <c r="F29" s="19"/>
      <c r="G29" s="19"/>
      <c r="H29" s="5">
        <f>H26+H27+H28</f>
        <v>160173.42000000001</v>
      </c>
      <c r="I29" s="5"/>
    </row>
  </sheetData>
  <mergeCells count="16">
    <mergeCell ref="A28:G28"/>
    <mergeCell ref="A29:G29"/>
    <mergeCell ref="A26:G26"/>
    <mergeCell ref="A27:G27"/>
    <mergeCell ref="A1:I1"/>
    <mergeCell ref="C22:C23"/>
    <mergeCell ref="B21:B23"/>
    <mergeCell ref="A21:A25"/>
    <mergeCell ref="D8:D9"/>
    <mergeCell ref="B8:B9"/>
    <mergeCell ref="A3:A11"/>
    <mergeCell ref="A19:A20"/>
    <mergeCell ref="A12:A18"/>
    <mergeCell ref="B5:B7"/>
    <mergeCell ref="B19:B20"/>
    <mergeCell ref="B12:B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制作报价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2017-12-05T04:39:09Z</dcterms:modified>
</cp:coreProperties>
</file>