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30" firstSheet="2" activeTab="2"/>
  </bookViews>
  <sheets>
    <sheet name="差旅-上海11.23-11.25" sheetId="2" r:id="rId1"/>
    <sheet name="员工报销明细-上海" sheetId="4" r:id="rId2"/>
    <sheet name="报销明细-上海 (2.20)" sheetId="10" r:id="rId3"/>
  </sheets>
  <definedNames>
    <definedName name="_xlnm.Print_Area" localSheetId="0">'差旅-上海11.23-11.25'!$A$1:$K$42</definedName>
  </definedNames>
  <calcPr calcId="144525" calcCompleted="0" calcOnSave="0"/>
</workbook>
</file>

<file path=xl/sharedStrings.xml><?xml version="1.0" encoding="utf-8"?>
<sst xmlns="http://schemas.openxmlformats.org/spreadsheetml/2006/main" count="107">
  <si>
    <t>【员工差旅报销单】</t>
  </si>
  <si>
    <t>姓名:</t>
  </si>
  <si>
    <t>马洁</t>
  </si>
  <si>
    <t>职位:</t>
  </si>
  <si>
    <t>经理</t>
  </si>
  <si>
    <t>发生地:</t>
  </si>
  <si>
    <t>上海、北京</t>
  </si>
  <si>
    <t>部门:</t>
  </si>
  <si>
    <t>企划</t>
  </si>
  <si>
    <t>发生日期:</t>
  </si>
  <si>
    <t>2018.11.23-11.27</t>
  </si>
  <si>
    <t>报销日期:</t>
  </si>
  <si>
    <t>2018.12.11</t>
  </si>
  <si>
    <t>团号:</t>
  </si>
  <si>
    <t>HMZA-190310-QDH683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</si>
  <si>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</si>
  <si>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</si>
  <si>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</si>
  <si>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</si>
  <si>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</si>
  <si>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</si>
  <si>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</si>
  <si>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</si>
  <si>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</si>
  <si>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</si>
  <si>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</si>
  <si>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11.23 家-机场</t>
  </si>
  <si>
    <t>11.24 上海浦东皇冠-中星铂尔曼</t>
  </si>
  <si>
    <t>11.24 上海中星铂尔曼-上海绿地万豪</t>
  </si>
  <si>
    <t>11.24 上海绿地万豪-上海静安洲际</t>
  </si>
  <si>
    <t>11.24 上海浦西洲际-东方滨江酒店</t>
  </si>
  <si>
    <t>11.25 机场-家</t>
  </si>
  <si>
    <t>住宿费</t>
  </si>
  <si>
    <t>餐费</t>
  </si>
  <si>
    <t>11.23 晚餐 2人</t>
  </si>
  <si>
    <t>11.24 午餐 2人</t>
  </si>
  <si>
    <t>11.25 晚餐 2人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</si>
  <si>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</si>
  <si>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</si>
  <si>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</si>
  <si>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</si>
  <si>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</si>
  <si>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</si>
  <si>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</si>
  <si>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</si>
  <si>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</si>
  <si>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</si>
  <si>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</si>
  <si>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</si>
  <si>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</si>
  <si>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</si>
  <si>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11.24-11.25</t>
  </si>
  <si>
    <t>【借款报销单】</t>
  </si>
  <si>
    <t>团号：HMZA-190310-QDH683</t>
  </si>
  <si>
    <t>会议日期：2018.11.23-11.27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</si>
  <si>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</si>
  <si>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</si>
  <si>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</si>
  <si>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</si>
  <si>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</si>
  <si>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</si>
  <si>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</si>
  <si>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</si>
  <si>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</si>
  <si>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</si>
  <si>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</si>
  <si>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</si>
  <si>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</si>
  <si>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</si>
  <si>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</si>
  <si>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</si>
  <si>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</si>
  <si>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</si>
  <si>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</si>
  <si>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</si>
  <si>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</si>
  <si>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酒店自助午餐 6人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</si>
  <si>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</si>
  <si>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</si>
  <si>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</si>
  <si>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</si>
  <si>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</si>
  <si>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</si>
  <si>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</si>
  <si>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</si>
  <si>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</si>
  <si>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</si>
  <si>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</si>
  <si>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</si>
  <si>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</si>
  <si>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</si>
  <si>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</si>
  <si>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</si>
  <si>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报销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</si>
  <si>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</si>
  <si>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</si>
  <si>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</si>
  <si>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</si>
  <si>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</si>
  <si>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</si>
  <si>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</si>
  <si>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</si>
  <si>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会议日期：2019.3.10-3.17</t>
  </si>
  <si>
    <t>客户住宿（刘方）</t>
  </si>
  <si>
    <t>星河湾酒店晚宴</t>
  </si>
  <si>
    <t>外出晚餐</t>
  </si>
  <si>
    <t>VIP房间备品展示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</si>
</sst>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24" borderId="20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26" fillId="25" borderId="2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G13" sqref="G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12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.7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1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2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3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4"/>
      <c r="J7" s="59" t="s">
        <v>12</v>
      </c>
      <c r="K7" s="83"/>
    </row>
    <row r="8" ht="20.1" customHeight="1" spans="2:11">
      <c r="B8" s="60"/>
      <c r="C8" s="61"/>
      <c r="D8" s="62"/>
      <c r="E8" s="62"/>
      <c r="F8" s="63"/>
      <c r="G8" s="63"/>
      <c r="H8" s="62" t="s">
        <v>13</v>
      </c>
      <c r="I8" s="85"/>
      <c r="J8" s="63" t="s">
        <v>14</v>
      </c>
      <c r="K8" s="86"/>
    </row>
    <row r="9" ht="12.75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15</v>
      </c>
      <c r="C10" s="66"/>
      <c r="D10" s="67" t="s">
        <v>16</v>
      </c>
      <c r="E10" s="67" t="s">
        <v>17</v>
      </c>
      <c r="F10" s="68"/>
      <c r="G10" s="69" t="s">
        <v>18</v>
      </c>
      <c r="H10" s="68" t="s">
        <v>19</v>
      </c>
      <c r="I10" s="67" t="s">
        <v>20</v>
      </c>
      <c r="J10" s="68"/>
      <c r="K10" s="69" t="s">
        <v>21</v>
      </c>
    </row>
    <row r="11" ht="20.1" customHeight="1" spans="2:11">
      <c r="B11" s="70">
        <v>1</v>
      </c>
      <c r="C11" s="71"/>
      <c r="D11" s="72" t="s">
        <v>22</v>
      </c>
      <c r="E11" s="70" t="s">
        <v>23</v>
      </c>
      <c r="F11" s="71"/>
      <c r="G11" s="73">
        <v>0</v>
      </c>
      <c r="H11" s="73"/>
      <c r="I11" s="87"/>
      <c r="J11" s="88"/>
      <c r="K11" s="89" t="s">
        <v>24</v>
      </c>
    </row>
    <row r="12" ht="20.1" customHeight="1" spans="2:11">
      <c r="B12" s="70">
        <v>2</v>
      </c>
      <c r="C12" s="71"/>
      <c r="D12" s="74"/>
      <c r="E12" s="75" t="s">
        <v>25</v>
      </c>
      <c r="F12" s="75"/>
      <c r="G12" s="73">
        <v>117</v>
      </c>
      <c r="H12" s="73">
        <v>117</v>
      </c>
      <c r="I12" s="87"/>
      <c r="J12" s="88"/>
      <c r="K12" s="89" t="s">
        <v>26</v>
      </c>
    </row>
    <row r="13" ht="20.1" customHeight="1" spans="2:11">
      <c r="B13" s="70">
        <v>3</v>
      </c>
      <c r="C13" s="71"/>
      <c r="D13" s="74"/>
      <c r="E13" s="75" t="s">
        <v>25</v>
      </c>
      <c r="F13" s="75"/>
      <c r="G13" s="73">
        <v>80.09</v>
      </c>
      <c r="H13" s="73">
        <v>80.09</v>
      </c>
      <c r="I13" s="87"/>
      <c r="J13" s="88"/>
      <c r="K13" s="89" t="s">
        <v>27</v>
      </c>
    </row>
    <row r="14" ht="20.1" customHeight="1" spans="2:11">
      <c r="B14" s="70">
        <v>4</v>
      </c>
      <c r="C14" s="71"/>
      <c r="D14" s="74"/>
      <c r="E14" s="75" t="s">
        <v>25</v>
      </c>
      <c r="F14" s="75"/>
      <c r="G14" s="73">
        <v>29</v>
      </c>
      <c r="H14" s="73">
        <v>29</v>
      </c>
      <c r="I14" s="87"/>
      <c r="J14" s="88"/>
      <c r="K14" s="89" t="s">
        <v>28</v>
      </c>
    </row>
    <row r="15" ht="20.1" customHeight="1" spans="2:11">
      <c r="B15" s="70">
        <v>5</v>
      </c>
      <c r="C15" s="71"/>
      <c r="D15" s="74"/>
      <c r="E15" s="75" t="s">
        <v>25</v>
      </c>
      <c r="F15" s="75"/>
      <c r="G15" s="73">
        <v>58.84</v>
      </c>
      <c r="H15" s="73">
        <v>58.84</v>
      </c>
      <c r="I15" s="87"/>
      <c r="J15" s="88"/>
      <c r="K15" s="89" t="s">
        <v>29</v>
      </c>
    </row>
    <row r="16" ht="20.1" customHeight="1" spans="2:11">
      <c r="B16" s="70">
        <v>6</v>
      </c>
      <c r="C16" s="71"/>
      <c r="D16" s="74"/>
      <c r="E16" s="75" t="s">
        <v>25</v>
      </c>
      <c r="F16" s="75"/>
      <c r="G16" s="73">
        <v>42.34</v>
      </c>
      <c r="H16" s="73">
        <v>42.34</v>
      </c>
      <c r="I16" s="87"/>
      <c r="J16" s="88"/>
      <c r="K16" s="89" t="s">
        <v>30</v>
      </c>
    </row>
    <row r="17" ht="20.1" customHeight="1" spans="2:11">
      <c r="B17" s="70">
        <v>7</v>
      </c>
      <c r="C17" s="71"/>
      <c r="D17" s="74"/>
      <c r="E17" s="75" t="s">
        <v>25</v>
      </c>
      <c r="F17" s="75"/>
      <c r="G17" s="73">
        <v>108</v>
      </c>
      <c r="H17" s="73">
        <v>108</v>
      </c>
      <c r="I17" s="87"/>
      <c r="J17" s="88"/>
      <c r="K17" s="89" t="s">
        <v>31</v>
      </c>
    </row>
    <row r="18" ht="20.1" customHeight="1" spans="2:11">
      <c r="B18" s="70">
        <v>8</v>
      </c>
      <c r="C18" s="71"/>
      <c r="D18" s="74"/>
      <c r="E18" s="70" t="s">
        <v>32</v>
      </c>
      <c r="F18" s="71"/>
      <c r="G18" s="73">
        <v>0</v>
      </c>
      <c r="H18" s="73">
        <v>0</v>
      </c>
      <c r="I18" s="87"/>
      <c r="J18" s="88"/>
      <c r="K18" s="89" t="s">
        <v>24</v>
      </c>
    </row>
    <row r="19" ht="20.1" customHeight="1" spans="2:11">
      <c r="B19" s="70">
        <v>9</v>
      </c>
      <c r="C19" s="71"/>
      <c r="D19" s="74"/>
      <c r="E19" s="70" t="s">
        <v>33</v>
      </c>
      <c r="F19" s="71"/>
      <c r="G19" s="73">
        <v>136</v>
      </c>
      <c r="H19" s="73">
        <v>136</v>
      </c>
      <c r="I19" s="87"/>
      <c r="J19" s="88"/>
      <c r="K19" s="89" t="s">
        <v>34</v>
      </c>
    </row>
    <row r="20" ht="20.1" customHeight="1" spans="2:11">
      <c r="B20" s="70">
        <v>10</v>
      </c>
      <c r="C20" s="71"/>
      <c r="D20" s="74"/>
      <c r="E20" s="70" t="s">
        <v>33</v>
      </c>
      <c r="F20" s="71"/>
      <c r="G20" s="73">
        <v>122</v>
      </c>
      <c r="H20" s="73">
        <v>122</v>
      </c>
      <c r="I20" s="87"/>
      <c r="J20" s="88"/>
      <c r="K20" s="89" t="s">
        <v>35</v>
      </c>
    </row>
    <row r="21" ht="20.1" customHeight="1" spans="2:11">
      <c r="B21" s="70">
        <v>11</v>
      </c>
      <c r="C21" s="71"/>
      <c r="D21" s="74"/>
      <c r="E21" s="70" t="s">
        <v>33</v>
      </c>
      <c r="F21" s="71"/>
      <c r="G21" s="73">
        <v>132</v>
      </c>
      <c r="H21" s="73">
        <v>132</v>
      </c>
      <c r="I21" s="87"/>
      <c r="J21" s="88"/>
      <c r="K21" s="89" t="s">
        <v>36</v>
      </c>
    </row>
    <row r="22" ht="20.1" customHeight="1" spans="2:11">
      <c r="B22" s="70">
        <v>12</v>
      </c>
      <c r="C22" s="71"/>
      <c r="D22" s="72" t="s">
        <v>37</v>
      </c>
      <c r="E22" s="75"/>
      <c r="F22" s="75"/>
      <c r="G22" s="73"/>
      <c r="H22" s="73"/>
      <c r="I22" s="87"/>
      <c r="J22" s="88"/>
      <c r="K22" s="89"/>
    </row>
    <row r="23" ht="20.1" customHeight="1" spans="2:11">
      <c r="B23" s="67" t="s">
        <v>38</v>
      </c>
      <c r="C23" s="76"/>
      <c r="D23" s="76"/>
      <c r="E23" s="76"/>
      <c r="F23" s="68"/>
      <c r="G23" s="77">
        <f>SUM(G11:G22)</f>
        <v>825.27</v>
      </c>
      <c r="H23" s="77">
        <f>SUM(H11:H22)</f>
        <v>825.27</v>
      </c>
      <c r="I23" s="90">
        <f>SUM(I11:J22)</f>
        <v>0</v>
      </c>
      <c r="J23" s="91"/>
      <c r="K23" s="92"/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93"/>
      <c r="K24" s="64"/>
    </row>
    <row r="25" ht="20.1" customHeight="1" spans="2:11">
      <c r="B25" s="69" t="s">
        <v>19</v>
      </c>
      <c r="C25" s="69"/>
      <c r="D25" s="69"/>
      <c r="E25" s="69"/>
      <c r="F25" s="69"/>
      <c r="G25" s="69" t="s">
        <v>39</v>
      </c>
      <c r="H25" s="69"/>
      <c r="I25" s="69"/>
      <c r="J25" s="69"/>
      <c r="K25" s="69" t="s">
        <v>40</v>
      </c>
    </row>
    <row r="26" ht="20.1" customHeight="1" spans="2:11">
      <c r="B26" s="78">
        <f>H23</f>
        <v>825.27</v>
      </c>
      <c r="C26" s="78"/>
      <c r="D26" s="78"/>
      <c r="E26" s="78"/>
      <c r="F26" s="78"/>
      <c r="G26" s="78">
        <f>I23</f>
        <v>0</v>
      </c>
      <c r="H26" s="78"/>
      <c r="I26" s="78"/>
      <c r="J26" s="78"/>
      <c r="K26" s="94">
        <f>SUM(B26:J26)</f>
        <v>825.27</v>
      </c>
    </row>
    <row r="27" ht="20.1" customHeight="1" spans="2:11"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ht="20.1" customHeight="1" spans="2:11">
      <c r="B28" s="64" t="s">
        <v>41</v>
      </c>
      <c r="C28" s="64"/>
      <c r="D28" s="64"/>
      <c r="E28" s="64"/>
      <c r="F28" s="64" t="s">
        <v>42</v>
      </c>
      <c r="G28" s="64" t="s">
        <v>43</v>
      </c>
      <c r="H28" s="64"/>
      <c r="I28" s="64"/>
      <c r="J28" s="64" t="s">
        <v>44</v>
      </c>
      <c r="K28" s="64"/>
    </row>
    <row r="30" ht="18.75" spans="1:11">
      <c r="A30" s="4" t="s">
        <v>45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52"/>
      <c r="C32" s="53"/>
      <c r="D32" s="54" t="s">
        <v>1</v>
      </c>
      <c r="E32" s="54"/>
      <c r="F32" s="55" t="str">
        <f>F5</f>
        <v>马洁</v>
      </c>
      <c r="G32" s="55"/>
      <c r="H32" s="54" t="s">
        <v>3</v>
      </c>
      <c r="I32" s="53"/>
      <c r="J32" s="55" t="str">
        <f>J5</f>
        <v>经理</v>
      </c>
      <c r="K32" s="82"/>
    </row>
    <row r="33" ht="20.1" customHeight="1" spans="2:11">
      <c r="B33" s="56"/>
      <c r="C33" s="57"/>
      <c r="D33" s="58" t="s">
        <v>5</v>
      </c>
      <c r="E33" s="58"/>
      <c r="F33" s="59" t="str">
        <f>F6</f>
        <v>上海、北京</v>
      </c>
      <c r="G33" s="59"/>
      <c r="H33" s="58" t="s">
        <v>7</v>
      </c>
      <c r="I33" s="57"/>
      <c r="J33" s="59" t="str">
        <f>J6</f>
        <v>企划</v>
      </c>
      <c r="K33" s="83"/>
    </row>
    <row r="34" ht="20.1" customHeight="1" spans="2:11">
      <c r="B34" s="56"/>
      <c r="C34" s="57"/>
      <c r="D34" s="58" t="s">
        <v>9</v>
      </c>
      <c r="E34" s="58"/>
      <c r="F34" s="59" t="str">
        <f>F7</f>
        <v>2018.11.23-11.27</v>
      </c>
      <c r="G34" s="59"/>
      <c r="H34" s="58" t="s">
        <v>11</v>
      </c>
      <c r="I34" s="84"/>
      <c r="J34" s="59" t="str">
        <f>J7</f>
        <v>2018.12.11</v>
      </c>
      <c r="K34" s="83"/>
    </row>
    <row r="35" ht="20.1" customHeight="1" spans="2:11">
      <c r="B35" s="60"/>
      <c r="C35" s="61"/>
      <c r="D35" s="62"/>
      <c r="E35" s="62"/>
      <c r="F35" s="63"/>
      <c r="G35" s="63"/>
      <c r="H35" s="62" t="s">
        <v>13</v>
      </c>
      <c r="I35" s="85"/>
      <c r="J35" s="63" t="str">
        <f>J8</f>
        <v>HMZA-190310-QDH683</v>
      </c>
      <c r="K35" s="86"/>
    </row>
    <row r="36" ht="20.1" customHeight="1"/>
    <row r="37" ht="20.1" customHeight="1" spans="2:11">
      <c r="B37" s="75"/>
      <c r="C37" s="75"/>
      <c r="D37" s="79" t="s">
        <v>46</v>
      </c>
      <c r="E37" s="75" t="s">
        <v>47</v>
      </c>
      <c r="F37" s="75"/>
      <c r="G37" s="73" t="s">
        <v>48</v>
      </c>
      <c r="H37" s="73" t="s">
        <v>49</v>
      </c>
      <c r="I37" s="73" t="s">
        <v>38</v>
      </c>
      <c r="J37" s="73"/>
      <c r="K37" s="95" t="s">
        <v>21</v>
      </c>
    </row>
    <row r="38" ht="20.1" customHeight="1" spans="2:11">
      <c r="B38" s="75">
        <v>1</v>
      </c>
      <c r="C38" s="75"/>
      <c r="D38" s="79" t="s">
        <v>50</v>
      </c>
      <c r="E38" s="75">
        <v>11.23</v>
      </c>
      <c r="F38" s="75"/>
      <c r="G38" s="73">
        <v>100</v>
      </c>
      <c r="H38" s="73">
        <v>1</v>
      </c>
      <c r="I38" s="87">
        <f>G38*H38</f>
        <v>100</v>
      </c>
      <c r="J38" s="88"/>
      <c r="K38" s="96"/>
    </row>
    <row r="39" ht="20.1" customHeight="1" spans="2:11">
      <c r="B39" s="75">
        <v>2</v>
      </c>
      <c r="C39" s="75"/>
      <c r="D39" s="79" t="s">
        <v>50</v>
      </c>
      <c r="E39" s="75" t="s">
        <v>51</v>
      </c>
      <c r="F39" s="75"/>
      <c r="G39" s="73">
        <v>200</v>
      </c>
      <c r="H39" s="73">
        <v>2</v>
      </c>
      <c r="I39" s="87">
        <f t="shared" ref="I39:I40" si="0">G39*H39</f>
        <v>400</v>
      </c>
      <c r="J39" s="88"/>
      <c r="K39" s="96"/>
    </row>
    <row r="40" ht="20.1" customHeight="1" spans="2:11">
      <c r="B40" s="75">
        <v>3</v>
      </c>
      <c r="C40" s="75"/>
      <c r="D40" s="80"/>
      <c r="E40" s="75"/>
      <c r="F40" s="75"/>
      <c r="G40" s="73">
        <v>0</v>
      </c>
      <c r="H40" s="73">
        <v>2</v>
      </c>
      <c r="I40" s="87">
        <f t="shared" si="0"/>
        <v>0</v>
      </c>
      <c r="J40" s="88"/>
      <c r="K40" s="96"/>
    </row>
    <row r="41" ht="20.1" customHeight="1" spans="2:11">
      <c r="B41" s="67" t="s">
        <v>38</v>
      </c>
      <c r="C41" s="76"/>
      <c r="D41" s="76"/>
      <c r="E41" s="76"/>
      <c r="F41" s="68"/>
      <c r="G41" s="77"/>
      <c r="H41" s="77">
        <f>SUM(H24:H40)</f>
        <v>5</v>
      </c>
      <c r="I41" s="90">
        <f>SUM(I38:J40)</f>
        <v>500</v>
      </c>
      <c r="J41" s="91"/>
      <c r="K41" s="92"/>
    </row>
    <row r="42" ht="20.1" customHeight="1" spans="2:11">
      <c r="B42" s="64" t="s">
        <v>41</v>
      </c>
      <c r="C42" s="64"/>
      <c r="D42" s="64"/>
      <c r="E42" s="64"/>
      <c r="F42" s="64" t="s">
        <v>42</v>
      </c>
      <c r="G42" s="64" t="s">
        <v>43</v>
      </c>
      <c r="H42" s="64"/>
      <c r="I42" s="64"/>
      <c r="J42" s="64" t="s">
        <v>44</v>
      </c>
      <c r="K42" s="64"/>
    </row>
  </sheetData>
  <mergeCells count="7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F13" sqref="F13"/>
    </sheetView>
  </sheetViews>
  <sheetFormatPr defaultColWidth="9" defaultRowHeight="21" customHeight="1"/>
  <cols>
    <col min="1" max="1" width="9" style="2" customWidth="1"/>
    <col min="2" max="2" width="16.75" customWidth="1"/>
    <col min="3" max="3" width="9" style="3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51" si="0">F8+G8</f>
        <v>0</v>
      </c>
      <c r="I8" s="36"/>
      <c r="J8" s="37" t="s">
        <v>67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69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70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6"/>
      <c r="J15" s="38"/>
    </row>
    <row r="16" s="1" customFormat="1" customHeight="1" spans="1:10">
      <c r="A16" s="17"/>
      <c r="B16" s="18" t="s">
        <v>71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72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73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74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75</v>
      </c>
      <c r="C22" s="15">
        <v>0</v>
      </c>
      <c r="D22" s="16"/>
      <c r="E22" s="15">
        <f t="shared" si="2"/>
        <v>0</v>
      </c>
      <c r="F22" s="15">
        <v>1248</v>
      </c>
      <c r="G22" s="15">
        <v>0</v>
      </c>
      <c r="H22" s="15">
        <f t="shared" si="0"/>
        <v>1248</v>
      </c>
      <c r="I22" s="36" t="s">
        <v>76</v>
      </c>
      <c r="J22" s="41" t="s">
        <v>77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78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1248</v>
      </c>
      <c r="G24" s="19">
        <f t="shared" ref="G24:H24" si="6">SUM(G22:G23)</f>
        <v>0</v>
      </c>
      <c r="H24" s="19">
        <f t="shared" si="6"/>
        <v>1248</v>
      </c>
      <c r="I24" s="39"/>
      <c r="J24" s="43"/>
    </row>
    <row r="25" customHeight="1" spans="1:10">
      <c r="A25" s="20">
        <v>5</v>
      </c>
      <c r="B25" s="21" t="s">
        <v>79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ref="H25:H26" si="7">F25+G25</f>
        <v>0</v>
      </c>
      <c r="I25" s="36"/>
      <c r="J25" s="37" t="s">
        <v>80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7"/>
        <v>0</v>
      </c>
      <c r="I26" s="36"/>
      <c r="J26" s="38"/>
    </row>
    <row r="27" s="1" customFormat="1" customHeight="1" spans="1:10">
      <c r="A27" s="17"/>
      <c r="B27" s="18" t="s">
        <v>81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82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83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84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85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86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87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89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90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91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92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37</v>
      </c>
      <c r="C45" s="15">
        <v>0</v>
      </c>
      <c r="D45" s="16"/>
      <c r="E45" s="15">
        <f t="shared" si="2"/>
        <v>0</v>
      </c>
      <c r="F45" s="15">
        <v>1832</v>
      </c>
      <c r="G45" s="15">
        <v>0</v>
      </c>
      <c r="H45" s="15">
        <f t="shared" si="0"/>
        <v>1832</v>
      </c>
      <c r="I45" s="36" t="s">
        <v>93</v>
      </c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0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0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0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0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6"/>
      <c r="J51" s="45"/>
    </row>
    <row r="52" s="1" customFormat="1" customHeight="1" spans="1:10">
      <c r="A52" s="17"/>
      <c r="B52" s="18" t="s">
        <v>94</v>
      </c>
      <c r="C52" s="19">
        <f>SUM(C45)</f>
        <v>0</v>
      </c>
      <c r="D52" s="19">
        <f t="shared" ref="D52:E52" si="18">SUM(D45)</f>
        <v>0</v>
      </c>
      <c r="E52" s="19">
        <f t="shared" si="18"/>
        <v>0</v>
      </c>
      <c r="F52" s="19">
        <f>SUM(F45:F51)</f>
        <v>1832</v>
      </c>
      <c r="G52" s="19">
        <f t="shared" ref="G52:H52" si="19">SUM(G45:G51)</f>
        <v>0</v>
      </c>
      <c r="H52" s="19">
        <f t="shared" si="19"/>
        <v>1832</v>
      </c>
      <c r="I52" s="39"/>
      <c r="J52" s="46"/>
    </row>
    <row r="53" customHeight="1" spans="1:10">
      <c r="A53" s="17"/>
      <c r="B53" s="18" t="s">
        <v>38</v>
      </c>
      <c r="C53" s="19">
        <f>SUM(C52,C44,C40,C37,C32,C27,C24,C21,C16,C13)</f>
        <v>0</v>
      </c>
      <c r="D53" s="19">
        <f t="shared" ref="D53:H53" si="20">SUM(D52,D44,D40,D37,D32,D27,D24,D21,D16,D13)</f>
        <v>0</v>
      </c>
      <c r="E53" s="19">
        <f t="shared" si="20"/>
        <v>0</v>
      </c>
      <c r="F53" s="19">
        <f t="shared" si="20"/>
        <v>3080</v>
      </c>
      <c r="G53" s="19">
        <f t="shared" si="20"/>
        <v>0</v>
      </c>
      <c r="H53" s="19">
        <f t="shared" si="20"/>
        <v>3080</v>
      </c>
      <c r="I53" s="39"/>
      <c r="J53" s="47"/>
    </row>
    <row r="57" customHeight="1" spans="1:9">
      <c r="A57" s="27" t="s">
        <v>95</v>
      </c>
      <c r="B57" s="28"/>
      <c r="C57" s="29" t="s">
        <v>96</v>
      </c>
      <c r="D57" s="29"/>
      <c r="E57" s="29" t="s">
        <v>97</v>
      </c>
      <c r="F57" s="29"/>
      <c r="G57" s="29" t="s">
        <v>98</v>
      </c>
      <c r="H57" s="29"/>
      <c r="I57" s="48" t="s">
        <v>99</v>
      </c>
    </row>
    <row r="58" customHeight="1" spans="1:9">
      <c r="A58" s="30">
        <f>E53</f>
        <v>0</v>
      </c>
      <c r="B58" s="31"/>
      <c r="C58" s="31">
        <f>H53</f>
        <v>3080</v>
      </c>
      <c r="D58" s="31"/>
      <c r="E58" s="31">
        <f>F53</f>
        <v>3080</v>
      </c>
      <c r="F58" s="31"/>
      <c r="G58" s="31">
        <f>G53</f>
        <v>0</v>
      </c>
      <c r="H58" s="31"/>
      <c r="I58" s="49">
        <f>A58-C58</f>
        <v>-3080</v>
      </c>
    </row>
    <row r="60" customHeight="1" spans="1:9">
      <c r="A60" s="32" t="s">
        <v>100</v>
      </c>
      <c r="B60" s="33"/>
      <c r="C60" s="34" t="s">
        <v>42</v>
      </c>
      <c r="D60" s="32"/>
      <c r="E60" s="32" t="s">
        <v>101</v>
      </c>
      <c r="F60" s="32"/>
      <c r="G60" s="32" t="s">
        <v>44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8" sqref="E8:E12"/>
    </sheetView>
  </sheetViews>
  <sheetFormatPr defaultColWidth="9" defaultRowHeight="21" customHeight="1"/>
  <cols>
    <col min="1" max="1" width="9" style="2" customWidth="1"/>
    <col min="2" max="2" width="16.75" customWidth="1"/>
    <col min="3" max="3" width="9" style="3"/>
    <col min="6" max="6" width="13.25" customWidth="1"/>
    <col min="8" max="8" width="13.25" customWidth="1"/>
    <col min="9" max="9" width="24.875" customWidth="1"/>
    <col min="10" max="10" width="39.5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53</v>
      </c>
      <c r="I4" s="5"/>
      <c r="J4" s="5" t="s">
        <v>102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67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69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37" t="s">
        <v>70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71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72</v>
      </c>
      <c r="C17" s="15">
        <v>0</v>
      </c>
      <c r="D17" s="16"/>
      <c r="E17" s="15">
        <f>C17*D17</f>
        <v>0</v>
      </c>
      <c r="F17" s="15">
        <v>334</v>
      </c>
      <c r="G17" s="15">
        <v>0</v>
      </c>
      <c r="H17" s="15">
        <f t="shared" si="2"/>
        <v>334</v>
      </c>
      <c r="I17" s="36" t="s">
        <v>103</v>
      </c>
      <c r="J17" s="41" t="s">
        <v>73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2"/>
    </row>
    <row r="21" s="1" customFormat="1" customHeight="1" spans="1:10">
      <c r="A21" s="17"/>
      <c r="B21" s="18" t="s">
        <v>74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334</v>
      </c>
      <c r="G21" s="19">
        <f t="shared" si="4"/>
        <v>0</v>
      </c>
      <c r="H21" s="19">
        <f t="shared" si="4"/>
        <v>334</v>
      </c>
      <c r="I21" s="39"/>
      <c r="J21" s="43"/>
    </row>
    <row r="22" customHeight="1" spans="1:10">
      <c r="A22" s="13">
        <v>4</v>
      </c>
      <c r="B22" s="14" t="s">
        <v>75</v>
      </c>
      <c r="C22" s="15">
        <v>0</v>
      </c>
      <c r="D22" s="16"/>
      <c r="E22" s="15">
        <f>C22*D22</f>
        <v>0</v>
      </c>
      <c r="F22" s="15">
        <v>2813</v>
      </c>
      <c r="G22" s="15">
        <v>0</v>
      </c>
      <c r="H22" s="15">
        <f t="shared" ref="H22:H26" si="5">F22+G22</f>
        <v>2813</v>
      </c>
      <c r="I22" s="36" t="s">
        <v>104</v>
      </c>
      <c r="J22" s="41" t="s">
        <v>77</v>
      </c>
    </row>
    <row r="23" customHeight="1" spans="1:10">
      <c r="A23" s="13"/>
      <c r="B23" s="14"/>
      <c r="C23" s="15"/>
      <c r="D23" s="16"/>
      <c r="E23" s="15"/>
      <c r="F23" s="15">
        <v>485</v>
      </c>
      <c r="G23" s="15">
        <v>0</v>
      </c>
      <c r="H23" s="15">
        <f t="shared" si="5"/>
        <v>485</v>
      </c>
      <c r="I23" s="36" t="s">
        <v>105</v>
      </c>
      <c r="J23" s="42"/>
    </row>
    <row r="24" s="1" customFormat="1" customHeight="1" spans="1:10">
      <c r="A24" s="17"/>
      <c r="B24" s="18" t="s">
        <v>78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3298</v>
      </c>
      <c r="G24" s="19">
        <f t="shared" si="6"/>
        <v>0</v>
      </c>
      <c r="H24" s="19">
        <f t="shared" si="6"/>
        <v>3298</v>
      </c>
      <c r="I24" s="39"/>
      <c r="J24" s="43"/>
    </row>
    <row r="25" customHeight="1" spans="1:10">
      <c r="A25" s="20">
        <v>5</v>
      </c>
      <c r="B25" s="21" t="s">
        <v>79</v>
      </c>
      <c r="C25" s="22">
        <v>0</v>
      </c>
      <c r="D25" s="20"/>
      <c r="E25" s="22">
        <f>C25*D25</f>
        <v>0</v>
      </c>
      <c r="F25" s="15">
        <v>262.11</v>
      </c>
      <c r="G25" s="15">
        <v>0</v>
      </c>
      <c r="H25" s="15">
        <f t="shared" si="5"/>
        <v>262.11</v>
      </c>
      <c r="I25" s="36" t="s">
        <v>106</v>
      </c>
      <c r="J25" s="37" t="s">
        <v>80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81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262.11</v>
      </c>
      <c r="G27" s="19">
        <f t="shared" si="7"/>
        <v>0</v>
      </c>
      <c r="H27" s="19">
        <f t="shared" si="7"/>
        <v>262.11</v>
      </c>
      <c r="I27" s="39"/>
      <c r="J27" s="40"/>
    </row>
    <row r="28" customHeight="1" spans="1:10">
      <c r="A28" s="13">
        <v>6</v>
      </c>
      <c r="B28" s="14" t="s">
        <v>82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37" t="s">
        <v>83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2"/>
    </row>
    <row r="32" s="1" customFormat="1" customHeight="1" spans="1:10">
      <c r="A32" s="17"/>
      <c r="B32" s="18" t="s">
        <v>84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3"/>
    </row>
    <row r="33" customHeight="1" spans="1:10">
      <c r="A33" s="13">
        <v>7</v>
      </c>
      <c r="B33" s="14" t="s">
        <v>85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5"/>
    </row>
    <row r="37" s="1" customFormat="1" customHeight="1" spans="1:10">
      <c r="A37" s="17"/>
      <c r="B37" s="18" t="s">
        <v>86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6"/>
    </row>
    <row r="38" customHeight="1" spans="1:10">
      <c r="A38" s="13">
        <v>8</v>
      </c>
      <c r="B38" s="14" t="s">
        <v>87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1" t="s">
        <v>88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2"/>
    </row>
    <row r="40" s="1" customFormat="1" customHeight="1" spans="1:10">
      <c r="A40" s="17"/>
      <c r="B40" s="18" t="s">
        <v>89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3"/>
    </row>
    <row r="41" customHeight="1" spans="1:10">
      <c r="A41" s="13">
        <v>9</v>
      </c>
      <c r="B41" s="14" t="s">
        <v>90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37" t="s">
        <v>91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92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37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5"/>
    </row>
    <row r="52" s="1" customFormat="1" customHeight="1" spans="1:10">
      <c r="A52" s="17"/>
      <c r="B52" s="18" t="s">
        <v>94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39"/>
      <c r="J52" s="46"/>
    </row>
    <row r="53" customHeight="1" spans="1:10">
      <c r="A53" s="17"/>
      <c r="B53" s="18" t="s">
        <v>38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3894.11</v>
      </c>
      <c r="G53" s="19">
        <f t="shared" si="17"/>
        <v>0</v>
      </c>
      <c r="H53" s="19">
        <f t="shared" si="17"/>
        <v>3894.11</v>
      </c>
      <c r="I53" s="39"/>
      <c r="J53" s="47"/>
    </row>
    <row r="57" customHeight="1" spans="1:9">
      <c r="A57" s="27" t="s">
        <v>95</v>
      </c>
      <c r="B57" s="28"/>
      <c r="C57" s="29" t="s">
        <v>96</v>
      </c>
      <c r="D57" s="29"/>
      <c r="E57" s="29" t="s">
        <v>97</v>
      </c>
      <c r="F57" s="29"/>
      <c r="G57" s="29" t="s">
        <v>98</v>
      </c>
      <c r="H57" s="29"/>
      <c r="I57" s="48" t="s">
        <v>99</v>
      </c>
    </row>
    <row r="58" customHeight="1" spans="1:9">
      <c r="A58" s="30">
        <f>E53</f>
        <v>0</v>
      </c>
      <c r="B58" s="31"/>
      <c r="C58" s="31">
        <f>H53</f>
        <v>3894.11</v>
      </c>
      <c r="D58" s="31"/>
      <c r="E58" s="31">
        <f>F53</f>
        <v>3894.11</v>
      </c>
      <c r="F58" s="31"/>
      <c r="G58" s="31">
        <f>G53</f>
        <v>0</v>
      </c>
      <c r="H58" s="31"/>
      <c r="I58" s="49">
        <f>A58-C58</f>
        <v>-3894.11</v>
      </c>
    </row>
    <row r="60" customHeight="1" spans="1:9">
      <c r="A60" s="32" t="s">
        <v>100</v>
      </c>
      <c r="B60" s="33"/>
      <c r="C60" s="34" t="s">
        <v>42</v>
      </c>
      <c r="D60" s="32"/>
      <c r="E60" s="32" t="s">
        <v>101</v>
      </c>
      <c r="F60" s="32"/>
      <c r="G60" s="32" t="s">
        <v>44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差旅-上海11.23-11.25</vt:lpstr>
      <vt:lpstr>员工报销明细-上海</vt:lpstr>
      <vt:lpstr>报销明细-上海 (2.20)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2019-02-01T07:41:00Z</cp:lastPrinted>
  <dcterms:modified xsi:type="dcterms:W3CDTF">2019-02-27T03:31:48Z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