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LENOVO\Documents\D盘文档\稳可信\会议活动\各组活动\区域\10.30呼吸顾问会\"/>
    </mc:Choice>
  </mc:AlternateContent>
  <xr:revisionPtr revIDLastSave="0" documentId="13_ncr:1_{1BB0F920-EA95-45AC-B70C-59653D861B7A}" xr6:coauthVersionLast="37" xr6:coauthVersionMax="37" xr10:uidLastSave="{00000000-0000-0000-0000-000000000000}"/>
  <bookViews>
    <workbookView xWindow="0" yWindow="0" windowWidth="21500" windowHeight="10350" xr2:uid="{00000000-000D-0000-FFFF-FFFF00000000}"/>
  </bookViews>
  <sheets>
    <sheet name="报价单" sheetId="3" r:id="rId1"/>
  </sheets>
  <definedNames>
    <definedName name="_xlnm.Print_Area" localSheetId="0">报价单!$A$1:$J$66</definedName>
  </definedNames>
  <calcPr calcId="162913"/>
</workbook>
</file>

<file path=xl/calcChain.xml><?xml version="1.0" encoding="utf-8"?>
<calcChain xmlns="http://schemas.openxmlformats.org/spreadsheetml/2006/main">
  <c r="H25" i="3" l="1"/>
  <c r="H17" i="3"/>
  <c r="I10" i="3"/>
  <c r="I11" i="3"/>
  <c r="H11" i="3"/>
  <c r="H10" i="3"/>
  <c r="H9" i="3"/>
  <c r="I9" i="3" s="1"/>
  <c r="I8" i="3"/>
  <c r="H8" i="3"/>
  <c r="H31" i="3" l="1"/>
  <c r="H30" i="3" l="1"/>
  <c r="H19" i="3" l="1"/>
  <c r="E14" i="3" l="1"/>
  <c r="F14" i="3"/>
  <c r="G14" i="3"/>
  <c r="H14" i="3"/>
  <c r="H27" i="3"/>
  <c r="I14" i="3" l="1"/>
  <c r="H38" i="3"/>
  <c r="H57" i="3"/>
  <c r="H58" i="3" s="1"/>
  <c r="H53" i="3"/>
  <c r="G38" i="3"/>
  <c r="H48" i="3"/>
  <c r="H22" i="3" l="1"/>
  <c r="G61" i="3" s="1"/>
  <c r="H61" i="3" l="1"/>
  <c r="G62" i="3" l="1"/>
  <c r="H62" i="3" s="1"/>
  <c r="H63" i="3" s="1"/>
  <c r="H6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Song Yang 宋阳</author>
  </authors>
  <commentList>
    <comment ref="I16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对酒店需求如星级要求，会场距离要求等可以写在备注里</t>
        </r>
      </text>
    </comment>
    <comment ref="I29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0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采购部：原则上如果人数较多可以选择会议包价，一般100人课桌式，选择200平左右无柱会议室较合理</t>
        </r>
      </text>
    </comment>
    <comment ref="I45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采购部:餐标60元/人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50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 xml:space="preserve">采购部：国内会注册费原则上不通过旅行社，请不要放入预估价格
</t>
        </r>
      </text>
    </comment>
    <comment ref="I55" authorId="0" shapeId="0" xr:uid="{00000000-0006-0000-0000-000007000000}">
      <text>
        <r>
          <rPr>
            <b/>
            <sz val="9"/>
            <rFont val="宋体"/>
            <family val="3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60" authorId="0" shapeId="0" xr:uid="{00000000-0006-0000-0000-000008000000}">
      <text>
        <r>
          <rPr>
            <b/>
            <sz val="9"/>
            <rFont val="宋体"/>
            <family val="3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<sst xmlns="http://schemas.openxmlformats.org/spreadsheetml/2006/main" count="130" uniqueCount="83">
  <si>
    <t>供应商名称</t>
  </si>
  <si>
    <t>会议名称</t>
  </si>
  <si>
    <t xml:space="preserve">报价人 </t>
  </si>
  <si>
    <t>报价日期</t>
  </si>
  <si>
    <t>会议时间</t>
  </si>
  <si>
    <t>会议地点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</si>
  <si>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</si>
  <si>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</si>
  <si>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</si>
  <si>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</si>
  <si>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</si>
  <si>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</si>
  <si>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</si>
  <si>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</si>
  <si>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</si>
  <si>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</si>
  <si>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</si>
  <si>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</si>
  <si>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</si>
  <si>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小计</t>
  </si>
  <si>
    <t>二、交通（接送机等）</t>
  </si>
  <si>
    <t>车型</t>
  </si>
  <si>
    <t>天数</t>
  </si>
  <si>
    <t>单价</t>
  </si>
  <si>
    <t>机场接送</t>
  </si>
  <si>
    <t>（帕萨特/GL8/考斯特/大巴）</t>
  </si>
  <si>
    <t>火车站接送</t>
  </si>
  <si>
    <t>（帕萨特/GL9/考斯特/大巴）</t>
  </si>
  <si>
    <t>（帕萨特/GL10/考斯特/大巴）</t>
  </si>
  <si>
    <t>市内接送</t>
  </si>
  <si>
    <t>（帕萨特/GL11/考斯特/大巴）</t>
  </si>
  <si>
    <t>（帕萨特/GL12/考斯特/大巴）</t>
  </si>
  <si>
    <t>三、酒店</t>
  </si>
  <si>
    <t>酒店名称</t>
  </si>
  <si>
    <t>房间数</t>
  </si>
  <si>
    <t>四、餐饮</t>
  </si>
  <si>
    <t>就餐日期</t>
  </si>
  <si>
    <t>午餐/晚餐</t>
  </si>
  <si>
    <t>桌数</t>
  </si>
  <si>
    <t>餐饮（1）</t>
  </si>
  <si>
    <t>餐饮（2）</t>
  </si>
  <si>
    <t>餐饮（3）</t>
  </si>
  <si>
    <t>餐饮（4）</t>
  </si>
  <si>
    <t>餐饮（5）</t>
  </si>
  <si>
    <t>五、会议场地</t>
  </si>
  <si>
    <t>会场面积</t>
  </si>
  <si>
    <t>主会议室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</si>
  <si>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</si>
  <si>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</si>
  <si>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</si>
  <si>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</si>
  <si>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</si>
  <si>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</si>
  <si>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</si>
  <si>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</si>
  <si>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</si>
  <si>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</si>
  <si>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</si>
  <si>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</si>
  <si>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</si>
  <si>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</si>
  <si>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</si>
  <si>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</si>
  <si>
    <t>火车票</t>
    <phoneticPr fontId="13" type="noConversion"/>
  </si>
  <si>
    <t>全天包车</t>
    <phoneticPr fontId="13" type="noConversion"/>
  </si>
  <si>
    <t>会议活动报价单</t>
    <phoneticPr fontId="13" type="noConversion"/>
  </si>
  <si>
    <t>单间（含早）</t>
    <phoneticPr fontId="13" type="noConversion"/>
  </si>
  <si>
    <t>标间（含早）</t>
    <phoneticPr fontId="13" type="noConversion"/>
  </si>
  <si>
    <t>全天包车</t>
    <phoneticPr fontId="13" type="noConversion"/>
  </si>
  <si>
    <t>午餐</t>
    <phoneticPr fontId="13" type="noConversion"/>
  </si>
  <si>
    <t>亿腾呼吸专家顾问会</t>
    <phoneticPr fontId="13" type="noConversion"/>
  </si>
  <si>
    <t>2018.10.30</t>
    <phoneticPr fontId="13" type="noConversion"/>
  </si>
  <si>
    <t>佛山三水希尔顿欢朋酒店</t>
    <phoneticPr fontId="13" type="noConversion"/>
  </si>
  <si>
    <t>2018.10. 30</t>
    <phoneticPr fontId="13" type="noConversion"/>
  </si>
  <si>
    <t>2018.10 .30</t>
    <phoneticPr fontId="13" type="noConversion"/>
  </si>
  <si>
    <t>晚餐</t>
    <phoneticPr fontId="13" type="noConversion"/>
  </si>
  <si>
    <t>南宁</t>
    <phoneticPr fontId="13" type="noConversion"/>
  </si>
  <si>
    <t>广州</t>
    <phoneticPr fontId="13" type="noConversion"/>
  </si>
  <si>
    <t>潮汕</t>
    <phoneticPr fontId="13" type="noConversion"/>
  </si>
  <si>
    <t>机票8折预估</t>
    <phoneticPr fontId="13" type="noConversion"/>
  </si>
  <si>
    <t>广州老师到会议地往返接送</t>
    <phoneticPr fontId="13" type="noConversion"/>
  </si>
  <si>
    <t>佛山三水希尔顿欢朋酒店</t>
    <phoneticPr fontId="13" type="noConversion"/>
  </si>
  <si>
    <t>半天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</si>
</sst>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_-&quot;Ł&quot;* #,##0.00_-;\-&quot;Ł&quot;* #,##0.00_-;_-&quot;Ł&quot;* &quot;-&quot;??_-;_-@_-"/>
    <numFmt numFmtId="177" formatCode="_-* #,##0.00_ _€_-;\-* #,##0.00_ _€_-;_-* &quot;-&quot;??_ _€_-;_-@_-"/>
    <numFmt numFmtId="178" formatCode="&quot;$&quot;#,##0_);[Red]\(&quot;$&quot;#,##0\)"/>
    <numFmt numFmtId="179" formatCode="#,##0_);[Red]\(#,##0\)"/>
    <numFmt numFmtId="180" formatCode="[$-409]d\-mmm\-yy;@"/>
    <numFmt numFmtId="181" formatCode="0_);[Red]\(0\)"/>
    <numFmt numFmtId="182" formatCode="_ \¥* #,##0.00_ ;_ \¥* \-#,##0.00_ ;_ \¥* &quot;-&quot;??_ ;_ @_ "/>
  </numFmts>
  <fonts count="15" x14ac:knownFonts="1">
    <font>
      <sz val="11"/>
      <color theme="1"/>
      <name val="宋体"/>
      <charset val="134"/>
      <scheme val="minor"/>
    </font>
    <font>
      <sz val="10"/>
      <name val="华文细黑"/>
      <family val="3"/>
      <charset val="134"/>
    </font>
    <font>
      <sz val="12"/>
      <name val="华文细黑"/>
      <family val="3"/>
      <charset val="134"/>
    </font>
    <font>
      <sz val="11"/>
      <name val="华文细黑"/>
      <family val="3"/>
      <charset val="134"/>
    </font>
    <font>
      <b/>
      <sz val="16"/>
      <name val="华文细黑"/>
      <family val="3"/>
      <charset val="134"/>
    </font>
    <font>
      <b/>
      <sz val="20"/>
      <name val="华文细黑"/>
      <family val="3"/>
      <charset val="134"/>
    </font>
    <font>
      <sz val="11"/>
      <color indexed="8"/>
      <name val="华文细黑"/>
      <family val="3"/>
      <charset val="134"/>
    </font>
    <font>
      <b/>
      <sz val="11"/>
      <color indexed="8"/>
      <name val="华文细黑"/>
      <family val="3"/>
      <charset val="134"/>
    </font>
    <font>
      <b/>
      <sz val="11"/>
      <name val="华文细黑"/>
      <family val="3"/>
      <charset val="134"/>
    </font>
    <font>
      <sz val="10"/>
      <name val="Verdana"/>
      <family val="2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Malgun Gothic Semilight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176" fontId="10" fillId="0" borderId="0"/>
    <xf numFmtId="177" fontId="9" fillId="0" borderId="0" applyFont="0" applyFill="0" applyBorder="0" applyAlignment="0" applyProtection="0"/>
    <xf numFmtId="178" fontId="9" fillId="0" borderId="0"/>
  </cellStyleXfs>
  <cellXfs count="188">
    <xf numFmtId="0" fontId="0" fillId="0" borderId="0" xfId="0">
      <alignment vertical="center"/>
    </xf>
    <xf numFmtId="176" fontId="1" fillId="0" borderId="0" xfId="1" applyFont="1" applyFill="1"/>
    <xf numFmtId="176" fontId="2" fillId="0" borderId="0" xfId="1" applyFont="1"/>
    <xf numFmtId="176" fontId="3" fillId="0" borderId="0" xfId="1" applyFont="1"/>
    <xf numFmtId="176" fontId="3" fillId="0" borderId="0" xfId="1" applyFont="1" applyFill="1"/>
    <xf numFmtId="176" fontId="1" fillId="0" borderId="0" xfId="1" applyFont="1"/>
    <xf numFmtId="179" fontId="1" fillId="0" borderId="0" xfId="1" applyNumberFormat="1" applyFont="1"/>
    <xf numFmtId="180" fontId="4" fillId="0" borderId="0" xfId="3" applyNumberFormat="1" applyFont="1" applyFill="1" applyBorder="1" applyAlignment="1" applyProtection="1">
      <alignment vertical="center" wrapText="1"/>
      <protection locked="0"/>
    </xf>
    <xf numFmtId="176" fontId="1" fillId="0" borderId="0" xfId="1" applyFont="1" applyFill="1" applyBorder="1" applyAlignment="1"/>
    <xf numFmtId="180" fontId="2" fillId="0" borderId="0" xfId="3" applyNumberFormat="1" applyFont="1" applyProtection="1">
      <protection locked="0"/>
    </xf>
    <xf numFmtId="180" fontId="6" fillId="0" borderId="1" xfId="3" applyNumberFormat="1" applyFont="1" applyBorder="1" applyAlignment="1" applyProtection="1">
      <protection locked="0"/>
    </xf>
    <xf numFmtId="180" fontId="6" fillId="0" borderId="0" xfId="3" applyNumberFormat="1" applyFont="1" applyBorder="1" applyAlignment="1" applyProtection="1">
      <protection locked="0"/>
    </xf>
    <xf numFmtId="176" fontId="8" fillId="0" borderId="1" xfId="1" applyFont="1" applyBorder="1" applyAlignment="1"/>
    <xf numFmtId="180" fontId="6" fillId="0" borderId="5" xfId="3" applyNumberFormat="1" applyFont="1" applyBorder="1" applyAlignment="1" applyProtection="1">
      <protection locked="0"/>
    </xf>
    <xf numFmtId="180" fontId="7" fillId="0" borderId="6" xfId="3" applyNumberFormat="1" applyFont="1" applyBorder="1" applyAlignment="1" applyProtection="1">
      <protection locked="0"/>
    </xf>
    <xf numFmtId="180" fontId="7" fillId="0" borderId="7" xfId="3" applyNumberFormat="1" applyFont="1" applyBorder="1" applyAlignment="1" applyProtection="1">
      <protection locked="0"/>
    </xf>
    <xf numFmtId="176" fontId="8" fillId="0" borderId="5" xfId="1" applyFont="1" applyBorder="1" applyAlignment="1"/>
    <xf numFmtId="180" fontId="6" fillId="0" borderId="9" xfId="3" applyNumberFormat="1" applyFont="1" applyBorder="1" applyAlignment="1" applyProtection="1">
      <protection locked="0"/>
    </xf>
    <xf numFmtId="180" fontId="6" fillId="0" borderId="10" xfId="3" applyNumberFormat="1" applyFont="1" applyBorder="1" applyAlignment="1" applyProtection="1">
      <protection locked="0"/>
    </xf>
    <xf numFmtId="180" fontId="6" fillId="0" borderId="11" xfId="3" applyNumberFormat="1" applyFont="1" applyBorder="1" applyAlignment="1" applyProtection="1">
      <protection locked="0"/>
    </xf>
    <xf numFmtId="180" fontId="7" fillId="0" borderId="9" xfId="3" applyNumberFormat="1" applyFont="1" applyBorder="1" applyAlignment="1" applyProtection="1">
      <protection locked="0"/>
    </xf>
    <xf numFmtId="181" fontId="8" fillId="0" borderId="10" xfId="3" applyNumberFormat="1" applyFont="1" applyFill="1" applyBorder="1" applyAlignment="1" applyProtection="1">
      <alignment horizontal="center"/>
      <protection locked="0"/>
    </xf>
    <xf numFmtId="180" fontId="7" fillId="2" borderId="14" xfId="3" applyNumberFormat="1" applyFont="1" applyFill="1" applyBorder="1" applyAlignment="1" applyProtection="1">
      <alignment horizontal="center" wrapText="1"/>
      <protection locked="0"/>
    </xf>
    <xf numFmtId="176" fontId="8" fillId="2" borderId="14" xfId="1" applyFont="1" applyFill="1" applyBorder="1" applyAlignment="1">
      <alignment horizontal="center"/>
    </xf>
    <xf numFmtId="180" fontId="7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3" applyNumberFormat="1" applyFont="1" applyFill="1" applyBorder="1" applyAlignment="1" applyProtection="1">
      <alignment horizontal="center" vertical="center"/>
      <protection locked="0"/>
    </xf>
    <xf numFmtId="0" fontId="6" fillId="0" borderId="6" xfId="3" applyNumberFormat="1" applyFont="1" applyFill="1" applyBorder="1" applyAlignment="1" applyProtection="1">
      <alignment horizontal="center" vertical="center"/>
      <protection locked="0"/>
    </xf>
    <xf numFmtId="0" fontId="6" fillId="0" borderId="6" xfId="3" applyNumberFormat="1" applyFont="1" applyFill="1" applyBorder="1" applyAlignment="1" applyProtection="1">
      <alignment horizontal="center" vertical="center" wrapText="1"/>
      <protection locked="0"/>
    </xf>
    <xf numFmtId="180" fontId="6" fillId="0" borderId="6" xfId="3" applyNumberFormat="1" applyFont="1" applyFill="1" applyBorder="1" applyAlignment="1" applyProtection="1">
      <alignment horizontal="center" vertical="center" wrapText="1"/>
      <protection locked="0"/>
    </xf>
    <xf numFmtId="180" fontId="6" fillId="4" borderId="6" xfId="3" applyNumberFormat="1" applyFont="1" applyFill="1" applyBorder="1" applyProtection="1">
      <protection locked="0"/>
    </xf>
    <xf numFmtId="180" fontId="3" fillId="4" borderId="6" xfId="3" applyNumberFormat="1" applyFont="1" applyFill="1" applyBorder="1" applyAlignment="1" applyProtection="1">
      <alignment horizontal="center"/>
      <protection locked="0"/>
    </xf>
    <xf numFmtId="0" fontId="3" fillId="4" borderId="6" xfId="3" applyNumberFormat="1" applyFont="1" applyFill="1" applyBorder="1" applyAlignment="1" applyProtection="1">
      <alignment horizontal="center"/>
      <protection locked="0"/>
    </xf>
    <xf numFmtId="180" fontId="7" fillId="2" borderId="6" xfId="3" applyNumberFormat="1" applyFont="1" applyFill="1" applyBorder="1" applyAlignment="1" applyProtection="1">
      <alignment horizontal="center" vertical="center" wrapText="1"/>
      <protection locked="0"/>
    </xf>
    <xf numFmtId="180" fontId="7" fillId="2" borderId="6" xfId="3" applyNumberFormat="1" applyFont="1" applyFill="1" applyBorder="1" applyAlignment="1" applyProtection="1">
      <alignment horizontal="center" vertical="center"/>
      <protection locked="0"/>
    </xf>
    <xf numFmtId="179" fontId="7" fillId="2" borderId="6" xfId="3" applyNumberFormat="1" applyFont="1" applyFill="1" applyBorder="1" applyAlignment="1" applyProtection="1">
      <alignment horizontal="center" vertical="center" wrapText="1"/>
      <protection locked="0"/>
    </xf>
    <xf numFmtId="180" fontId="6" fillId="0" borderId="6" xfId="3" applyNumberFormat="1" applyFont="1" applyFill="1" applyBorder="1" applyProtection="1">
      <protection locked="0"/>
    </xf>
    <xf numFmtId="181" fontId="3" fillId="0" borderId="6" xfId="3" applyNumberFormat="1" applyFont="1" applyFill="1" applyBorder="1" applyAlignment="1" applyProtection="1">
      <alignment horizontal="center"/>
      <protection locked="0"/>
    </xf>
    <xf numFmtId="181" fontId="3" fillId="0" borderId="6" xfId="3" applyNumberFormat="1" applyFont="1" applyFill="1" applyBorder="1" applyProtection="1">
      <protection locked="0"/>
    </xf>
    <xf numFmtId="43" fontId="3" fillId="0" borderId="6" xfId="3" applyNumberFormat="1" applyFont="1" applyFill="1" applyBorder="1" applyAlignment="1" applyProtection="1">
      <protection locked="0"/>
    </xf>
    <xf numFmtId="179" fontId="3" fillId="0" borderId="6" xfId="3" applyNumberFormat="1" applyFont="1" applyFill="1" applyBorder="1" applyAlignment="1" applyProtection="1">
      <protection locked="0"/>
    </xf>
    <xf numFmtId="43" fontId="3" fillId="0" borderId="6" xfId="3" applyNumberFormat="1" applyFont="1" applyFill="1" applyBorder="1" applyAlignment="1" applyProtection="1">
      <alignment horizontal="center"/>
      <protection locked="0"/>
    </xf>
    <xf numFmtId="177" fontId="3" fillId="4" borderId="6" xfId="2" applyFont="1" applyFill="1" applyBorder="1" applyProtection="1">
      <protection locked="0"/>
    </xf>
    <xf numFmtId="182" fontId="3" fillId="4" borderId="6" xfId="3" applyNumberFormat="1" applyFont="1" applyFill="1" applyBorder="1" applyAlignment="1" applyProtection="1">
      <protection locked="0"/>
    </xf>
    <xf numFmtId="179" fontId="8" fillId="4" borderId="6" xfId="3" applyNumberFormat="1" applyFont="1" applyFill="1" applyBorder="1" applyAlignment="1" applyProtection="1">
      <protection locked="0"/>
    </xf>
    <xf numFmtId="181" fontId="6" fillId="0" borderId="6" xfId="3" applyNumberFormat="1" applyFont="1" applyFill="1" applyBorder="1" applyAlignment="1" applyProtection="1">
      <alignment horizontal="center" vertical="center" wrapText="1"/>
      <protection locked="0"/>
    </xf>
    <xf numFmtId="179" fontId="3" fillId="0" borderId="19" xfId="3" applyNumberFormat="1" applyFont="1" applyFill="1" applyBorder="1" applyAlignment="1" applyProtection="1">
      <protection locked="0"/>
    </xf>
    <xf numFmtId="180" fontId="6" fillId="0" borderId="6" xfId="3" applyNumberFormat="1" applyFont="1" applyFill="1" applyBorder="1" applyAlignment="1" applyProtection="1">
      <alignment horizontal="left" vertical="center" wrapText="1"/>
      <protection locked="0"/>
    </xf>
    <xf numFmtId="180" fontId="3" fillId="0" borderId="6" xfId="3" applyNumberFormat="1" applyFont="1" applyFill="1" applyBorder="1" applyAlignment="1" applyProtection="1">
      <alignment horizontal="center"/>
      <protection locked="0"/>
    </xf>
    <xf numFmtId="0" fontId="3" fillId="4" borderId="6" xfId="3" applyNumberFormat="1" applyFont="1" applyFill="1" applyBorder="1" applyAlignment="1" applyProtection="1">
      <protection locked="0"/>
    </xf>
    <xf numFmtId="180" fontId="6" fillId="0" borderId="6" xfId="3" applyNumberFormat="1" applyFont="1" applyFill="1" applyBorder="1" applyAlignment="1" applyProtection="1">
      <alignment horizontal="center" vertical="center"/>
      <protection locked="0"/>
    </xf>
    <xf numFmtId="180" fontId="6" fillId="0" borderId="17" xfId="3" applyNumberFormat="1" applyFont="1" applyFill="1" applyBorder="1" applyProtection="1">
      <protection locked="0"/>
    </xf>
    <xf numFmtId="180" fontId="3" fillId="0" borderId="17" xfId="3" applyNumberFormat="1" applyFont="1" applyFill="1" applyBorder="1" applyAlignment="1" applyProtection="1">
      <alignment horizontal="center"/>
      <protection locked="0"/>
    </xf>
    <xf numFmtId="0" fontId="3" fillId="0" borderId="17" xfId="3" applyNumberFormat="1" applyFont="1" applyFill="1" applyBorder="1" applyProtection="1">
      <protection locked="0"/>
    </xf>
    <xf numFmtId="43" fontId="3" fillId="0" borderId="17" xfId="3" applyNumberFormat="1" applyFont="1" applyFill="1" applyBorder="1" applyAlignment="1" applyProtection="1">
      <protection locked="0"/>
    </xf>
    <xf numFmtId="179" fontId="3" fillId="0" borderId="17" xfId="3" applyNumberFormat="1" applyFont="1" applyFill="1" applyBorder="1" applyAlignment="1" applyProtection="1">
      <protection locked="0"/>
    </xf>
    <xf numFmtId="180" fontId="6" fillId="2" borderId="6" xfId="3" applyNumberFormat="1" applyFont="1" applyFill="1" applyBorder="1" applyAlignment="1" applyProtection="1">
      <alignment horizontal="center" vertical="center" wrapText="1"/>
      <protection locked="0"/>
    </xf>
    <xf numFmtId="180" fontId="6" fillId="2" borderId="6" xfId="3" applyNumberFormat="1" applyFont="1" applyFill="1" applyBorder="1" applyAlignment="1" applyProtection="1">
      <alignment horizontal="center" vertical="center"/>
      <protection locked="0"/>
    </xf>
    <xf numFmtId="180" fontId="6" fillId="2" borderId="6" xfId="3" applyNumberFormat="1" applyFont="1" applyFill="1" applyBorder="1" applyAlignment="1" applyProtection="1">
      <alignment horizontal="left" vertical="center" wrapText="1"/>
      <protection locked="0"/>
    </xf>
    <xf numFmtId="180" fontId="5" fillId="0" borderId="0" xfId="3" applyNumberFormat="1" applyFont="1" applyFill="1" applyBorder="1" applyAlignment="1" applyProtection="1">
      <alignment vertical="center" wrapText="1"/>
      <protection locked="0"/>
    </xf>
    <xf numFmtId="176" fontId="8" fillId="0" borderId="6" xfId="1" applyFont="1" applyBorder="1" applyAlignment="1"/>
    <xf numFmtId="176" fontId="8" fillId="0" borderId="10" xfId="1" applyFont="1" applyBorder="1" applyAlignment="1"/>
    <xf numFmtId="181" fontId="8" fillId="0" borderId="24" xfId="3" applyNumberFormat="1" applyFont="1" applyFill="1" applyBorder="1" applyAlignment="1" applyProtection="1">
      <alignment horizontal="center"/>
      <protection locked="0"/>
    </xf>
    <xf numFmtId="179" fontId="8" fillId="2" borderId="14" xfId="1" applyNumberFormat="1" applyFont="1" applyFill="1" applyBorder="1" applyAlignment="1">
      <alignment horizontal="center"/>
    </xf>
    <xf numFmtId="176" fontId="8" fillId="2" borderId="25" xfId="1" applyFont="1" applyFill="1" applyBorder="1" applyAlignment="1" applyProtection="1">
      <alignment vertical="center"/>
      <protection locked="0"/>
    </xf>
    <xf numFmtId="179" fontId="3" fillId="0" borderId="6" xfId="1" applyNumberFormat="1" applyFont="1" applyBorder="1" applyAlignment="1">
      <alignment horizontal="center"/>
    </xf>
    <xf numFmtId="176" fontId="3" fillId="0" borderId="26" xfId="1" applyFont="1" applyBorder="1" applyAlignment="1"/>
    <xf numFmtId="182" fontId="3" fillId="4" borderId="26" xfId="3" applyNumberFormat="1" applyFont="1" applyFill="1" applyBorder="1" applyAlignment="1" applyProtection="1">
      <protection locked="0"/>
    </xf>
    <xf numFmtId="43" fontId="3" fillId="0" borderId="8" xfId="3" applyNumberFormat="1" applyFont="1" applyFill="1" applyBorder="1" applyAlignment="1" applyProtection="1">
      <protection locked="0"/>
    </xf>
    <xf numFmtId="43" fontId="3" fillId="0" borderId="7" xfId="3" applyNumberFormat="1" applyFont="1" applyFill="1" applyBorder="1" applyAlignment="1" applyProtection="1">
      <protection locked="0"/>
    </xf>
    <xf numFmtId="0" fontId="6" fillId="2" borderId="6" xfId="3" applyNumberFormat="1" applyFont="1" applyFill="1" applyBorder="1" applyAlignment="1" applyProtection="1">
      <alignment horizontal="left" vertical="center" wrapText="1"/>
      <protection locked="0"/>
    </xf>
    <xf numFmtId="0" fontId="3" fillId="0" borderId="6" xfId="3" applyNumberFormat="1" applyFont="1" applyFill="1" applyBorder="1" applyAlignment="1" applyProtection="1">
      <protection locked="0"/>
    </xf>
    <xf numFmtId="43" fontId="3" fillId="4" borderId="6" xfId="3" applyNumberFormat="1" applyFont="1" applyFill="1" applyBorder="1" applyAlignment="1" applyProtection="1">
      <protection locked="0"/>
    </xf>
    <xf numFmtId="180" fontId="7" fillId="2" borderId="6" xfId="3" applyNumberFormat="1" applyFont="1" applyFill="1" applyBorder="1" applyAlignment="1" applyProtection="1">
      <alignment horizontal="center" wrapText="1"/>
      <protection locked="0"/>
    </xf>
    <xf numFmtId="43" fontId="8" fillId="2" borderId="6" xfId="3" applyNumberFormat="1" applyFont="1" applyFill="1" applyBorder="1" applyAlignment="1" applyProtection="1">
      <alignment horizontal="center"/>
      <protection locked="0"/>
    </xf>
    <xf numFmtId="179" fontId="8" fillId="2" borderId="6" xfId="3" applyNumberFormat="1" applyFont="1" applyFill="1" applyBorder="1" applyAlignment="1" applyProtection="1">
      <alignment horizontal="center"/>
      <protection locked="0"/>
    </xf>
    <xf numFmtId="9" fontId="3" fillId="0" borderId="6" xfId="3" applyNumberFormat="1" applyFont="1" applyFill="1" applyBorder="1" applyAlignment="1" applyProtection="1">
      <alignment horizontal="center"/>
      <protection locked="0"/>
    </xf>
    <xf numFmtId="179" fontId="3" fillId="0" borderId="6" xfId="3" applyNumberFormat="1" applyFont="1" applyFill="1" applyBorder="1" applyAlignment="1" applyProtection="1">
      <alignment vertical="center"/>
      <protection locked="0"/>
    </xf>
    <xf numFmtId="180" fontId="6" fillId="4" borderId="10" xfId="3" applyNumberFormat="1" applyFont="1" applyFill="1" applyBorder="1" applyProtection="1">
      <protection locked="0"/>
    </xf>
    <xf numFmtId="180" fontId="3" fillId="4" borderId="10" xfId="3" applyNumberFormat="1" applyFont="1" applyFill="1" applyBorder="1" applyAlignment="1" applyProtection="1">
      <alignment horizontal="center"/>
      <protection locked="0"/>
    </xf>
    <xf numFmtId="177" fontId="3" fillId="4" borderId="10" xfId="2" applyFont="1" applyFill="1" applyBorder="1" applyProtection="1">
      <protection locked="0"/>
    </xf>
    <xf numFmtId="182" fontId="3" fillId="4" borderId="10" xfId="3" applyNumberFormat="1" applyFont="1" applyFill="1" applyBorder="1" applyAlignment="1" applyProtection="1">
      <protection locked="0"/>
    </xf>
    <xf numFmtId="179" fontId="8" fillId="4" borderId="10" xfId="3" applyNumberFormat="1" applyFont="1" applyFill="1" applyBorder="1" applyAlignment="1" applyProtection="1">
      <protection locked="0"/>
    </xf>
    <xf numFmtId="180" fontId="7" fillId="0" borderId="0" xfId="3" applyNumberFormat="1" applyFont="1" applyFill="1" applyBorder="1" applyProtection="1">
      <protection locked="0"/>
    </xf>
    <xf numFmtId="176" fontId="3" fillId="0" borderId="0" xfId="1" applyFont="1" applyBorder="1" applyProtection="1">
      <protection locked="0"/>
    </xf>
    <xf numFmtId="180" fontId="6" fillId="0" borderId="0" xfId="3" applyNumberFormat="1" applyFont="1" applyFill="1" applyBorder="1" applyProtection="1">
      <protection locked="0"/>
    </xf>
    <xf numFmtId="180" fontId="3" fillId="0" borderId="0" xfId="3" applyNumberFormat="1" applyFont="1" applyFill="1" applyBorder="1" applyAlignment="1" applyProtection="1">
      <alignment horizontal="center"/>
      <protection locked="0"/>
    </xf>
    <xf numFmtId="177" fontId="3" fillId="0" borderId="0" xfId="2" applyFont="1" applyFill="1" applyBorder="1" applyProtection="1">
      <protection locked="0"/>
    </xf>
    <xf numFmtId="182" fontId="3" fillId="0" borderId="0" xfId="3" applyNumberFormat="1" applyFont="1" applyFill="1" applyBorder="1" applyAlignment="1" applyProtection="1">
      <alignment horizontal="center"/>
      <protection locked="0"/>
    </xf>
    <xf numFmtId="179" fontId="3" fillId="0" borderId="0" xfId="3" applyNumberFormat="1" applyFont="1" applyFill="1" applyBorder="1" applyAlignment="1" applyProtection="1">
      <alignment horizontal="center"/>
      <protection locked="0"/>
    </xf>
    <xf numFmtId="180" fontId="3" fillId="0" borderId="0" xfId="3" applyNumberFormat="1" applyFont="1" applyFill="1" applyBorder="1" applyProtection="1"/>
    <xf numFmtId="180" fontId="7" fillId="0" borderId="0" xfId="3" applyNumberFormat="1" applyFont="1" applyFill="1" applyBorder="1" applyAlignment="1" applyProtection="1">
      <alignment horizontal="center"/>
    </xf>
    <xf numFmtId="179" fontId="8" fillId="5" borderId="34" xfId="1" applyNumberFormat="1" applyFont="1" applyFill="1" applyBorder="1"/>
    <xf numFmtId="176" fontId="2" fillId="0" borderId="0" xfId="1" applyFont="1" applyFill="1" applyBorder="1"/>
    <xf numFmtId="179" fontId="2" fillId="0" borderId="0" xfId="1" applyNumberFormat="1" applyFont="1"/>
    <xf numFmtId="176" fontId="1" fillId="0" borderId="0" xfId="1" applyFont="1" applyAlignment="1">
      <alignment horizontal="center"/>
    </xf>
    <xf numFmtId="176" fontId="3" fillId="0" borderId="0" xfId="1" applyFont="1" applyFill="1" applyBorder="1" applyAlignment="1" applyProtection="1">
      <alignment horizontal="center"/>
      <protection locked="0"/>
    </xf>
    <xf numFmtId="180" fontId="14" fillId="0" borderId="8" xfId="1" applyNumberFormat="1" applyFont="1" applyBorder="1" applyAlignment="1"/>
    <xf numFmtId="179" fontId="3" fillId="0" borderId="6" xfId="3" applyNumberFormat="1" applyFont="1" applyFill="1" applyBorder="1" applyAlignment="1" applyProtection="1">
      <alignment horizontal="center"/>
      <protection locked="0"/>
    </xf>
    <xf numFmtId="43" fontId="3" fillId="0" borderId="6" xfId="3" applyNumberFormat="1" applyFont="1" applyFill="1" applyBorder="1" applyAlignment="1" applyProtection="1">
      <protection locked="0"/>
    </xf>
    <xf numFmtId="43" fontId="3" fillId="0" borderId="6" xfId="3" applyNumberFormat="1" applyFont="1" applyFill="1" applyBorder="1" applyAlignment="1" applyProtection="1">
      <alignment horizontal="center"/>
      <protection locked="0"/>
    </xf>
    <xf numFmtId="180" fontId="6" fillId="3" borderId="15" xfId="3" applyNumberFormat="1" applyFont="1" applyFill="1" applyBorder="1" applyAlignment="1" applyProtection="1">
      <protection locked="0"/>
    </xf>
    <xf numFmtId="180" fontId="6" fillId="3" borderId="16" xfId="3" applyNumberFormat="1" applyFont="1" applyFill="1" applyBorder="1" applyAlignment="1" applyProtection="1">
      <protection locked="0"/>
    </xf>
    <xf numFmtId="179" fontId="6" fillId="6" borderId="6" xfId="3" applyNumberFormat="1" applyFont="1" applyFill="1" applyBorder="1" applyAlignment="1" applyProtection="1">
      <alignment horizontal="right" vertical="center" wrapText="1"/>
      <protection locked="0"/>
    </xf>
    <xf numFmtId="176" fontId="3" fillId="6" borderId="0" xfId="1" applyFont="1" applyFill="1"/>
    <xf numFmtId="179" fontId="3" fillId="4" borderId="6" xfId="3" applyNumberFormat="1" applyFont="1" applyFill="1" applyBorder="1" applyAlignment="1" applyProtection="1">
      <alignment horizontal="center"/>
      <protection locked="0"/>
    </xf>
    <xf numFmtId="180" fontId="7" fillId="0" borderId="8" xfId="3" applyNumberFormat="1" applyFont="1" applyFill="1" applyBorder="1" applyAlignment="1" applyProtection="1">
      <alignment horizontal="center" vertical="center" wrapText="1"/>
      <protection locked="0"/>
    </xf>
    <xf numFmtId="180" fontId="7" fillId="0" borderId="7" xfId="3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3" applyNumberFormat="1" applyFont="1" applyFill="1" applyBorder="1" applyAlignment="1" applyProtection="1">
      <alignment horizontal="left"/>
      <protection locked="0"/>
    </xf>
    <xf numFmtId="43" fontId="3" fillId="0" borderId="7" xfId="3" applyNumberFormat="1" applyFont="1" applyFill="1" applyBorder="1" applyAlignment="1" applyProtection="1">
      <alignment horizontal="left"/>
      <protection locked="0"/>
    </xf>
    <xf numFmtId="180" fontId="7" fillId="6" borderId="8" xfId="3" applyNumberFormat="1" applyFont="1" applyFill="1" applyBorder="1" applyAlignment="1" applyProtection="1">
      <alignment horizontal="center" vertical="center" wrapText="1"/>
      <protection locked="0"/>
    </xf>
    <xf numFmtId="180" fontId="7" fillId="6" borderId="7" xfId="3" applyNumberFormat="1" applyFont="1" applyFill="1" applyBorder="1" applyAlignment="1" applyProtection="1">
      <alignment horizontal="center" vertical="center" wrapText="1"/>
      <protection locked="0"/>
    </xf>
    <xf numFmtId="180" fontId="7" fillId="0" borderId="2" xfId="3" applyNumberFormat="1" applyFont="1" applyBorder="1" applyAlignment="1" applyProtection="1">
      <alignment horizontal="center" wrapText="1"/>
      <protection locked="0"/>
    </xf>
    <xf numFmtId="180" fontId="7" fillId="0" borderId="3" xfId="3" applyNumberFormat="1" applyFont="1" applyBorder="1" applyAlignment="1" applyProtection="1">
      <alignment horizontal="center"/>
      <protection locked="0"/>
    </xf>
    <xf numFmtId="180" fontId="7" fillId="0" borderId="4" xfId="3" applyNumberFormat="1" applyFont="1" applyBorder="1" applyAlignment="1" applyProtection="1">
      <alignment horizontal="center"/>
      <protection locked="0"/>
    </xf>
    <xf numFmtId="176" fontId="8" fillId="0" borderId="2" xfId="1" applyFont="1" applyBorder="1" applyAlignment="1">
      <alignment wrapText="1"/>
    </xf>
    <xf numFmtId="176" fontId="8" fillId="0" borderId="3" xfId="1" applyFont="1" applyBorder="1" applyAlignment="1">
      <alignment wrapText="1"/>
    </xf>
    <xf numFmtId="176" fontId="8" fillId="0" borderId="4" xfId="1" applyFont="1" applyBorder="1" applyAlignment="1">
      <alignment wrapText="1"/>
    </xf>
    <xf numFmtId="180" fontId="7" fillId="0" borderId="6" xfId="3" applyNumberFormat="1" applyFont="1" applyBorder="1" applyAlignment="1" applyProtection="1">
      <alignment horizontal="center"/>
      <protection locked="0"/>
    </xf>
    <xf numFmtId="180" fontId="6" fillId="0" borderId="10" xfId="3" applyNumberFormat="1" applyFont="1" applyBorder="1" applyAlignment="1" applyProtection="1">
      <alignment horizontal="center"/>
      <protection locked="0"/>
    </xf>
    <xf numFmtId="180" fontId="3" fillId="0" borderId="0" xfId="3" applyNumberFormat="1" applyFont="1" applyBorder="1" applyAlignment="1" applyProtection="1">
      <alignment horizontal="center"/>
      <protection locked="0"/>
    </xf>
    <xf numFmtId="180" fontId="8" fillId="2" borderId="12" xfId="3" applyNumberFormat="1" applyFont="1" applyFill="1" applyBorder="1" applyAlignment="1" applyProtection="1">
      <alignment horizontal="left" vertical="center"/>
      <protection locked="0"/>
    </xf>
    <xf numFmtId="180" fontId="8" fillId="2" borderId="13" xfId="3" applyNumberFormat="1" applyFont="1" applyFill="1" applyBorder="1" applyAlignment="1" applyProtection="1">
      <alignment horizontal="left" vertical="center"/>
      <protection locked="0"/>
    </xf>
    <xf numFmtId="176" fontId="3" fillId="6" borderId="15" xfId="1" applyFont="1" applyFill="1" applyBorder="1" applyAlignment="1" applyProtection="1">
      <alignment horizontal="left" vertical="center"/>
      <protection locked="0"/>
    </xf>
    <xf numFmtId="176" fontId="3" fillId="6" borderId="16" xfId="1" applyFont="1" applyFill="1" applyBorder="1" applyAlignment="1" applyProtection="1">
      <alignment horizontal="left" vertical="center"/>
      <protection locked="0"/>
    </xf>
    <xf numFmtId="180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19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7" xfId="3" applyNumberFormat="1" applyFont="1" applyFill="1" applyBorder="1" applyAlignment="1" applyProtection="1">
      <alignment horizontal="center" vertical="center" wrapText="1"/>
      <protection locked="0"/>
    </xf>
    <xf numFmtId="176" fontId="8" fillId="2" borderId="15" xfId="1" applyFont="1" applyFill="1" applyBorder="1" applyAlignment="1" applyProtection="1">
      <alignment horizontal="left" vertical="center"/>
      <protection locked="0"/>
    </xf>
    <xf numFmtId="176" fontId="8" fillId="2" borderId="16" xfId="1" applyFont="1" applyFill="1" applyBorder="1" applyAlignment="1" applyProtection="1">
      <alignment horizontal="left" vertical="center"/>
      <protection locked="0"/>
    </xf>
    <xf numFmtId="180" fontId="7" fillId="2" borderId="6" xfId="3" applyNumberFormat="1" applyFont="1" applyFill="1" applyBorder="1" applyAlignment="1" applyProtection="1">
      <alignment horizontal="center" vertical="center" wrapText="1"/>
      <protection locked="0"/>
    </xf>
    <xf numFmtId="180" fontId="7" fillId="2" borderId="26" xfId="3" applyNumberFormat="1" applyFont="1" applyFill="1" applyBorder="1" applyAlignment="1" applyProtection="1">
      <alignment horizontal="center" vertical="center" wrapText="1"/>
      <protection locked="0"/>
    </xf>
    <xf numFmtId="180" fontId="6" fillId="0" borderId="8" xfId="3" applyNumberFormat="1" applyFont="1" applyFill="1" applyBorder="1" applyAlignment="1" applyProtection="1">
      <alignment vertical="center"/>
      <protection locked="0"/>
    </xf>
    <xf numFmtId="180" fontId="6" fillId="0" borderId="16" xfId="3" applyNumberFormat="1" applyFont="1" applyFill="1" applyBorder="1" applyAlignment="1" applyProtection="1">
      <alignment vertical="center"/>
      <protection locked="0"/>
    </xf>
    <xf numFmtId="180" fontId="7" fillId="4" borderId="15" xfId="3" applyNumberFormat="1" applyFont="1" applyFill="1" applyBorder="1" applyAlignment="1" applyProtection="1">
      <alignment horizontal="center"/>
      <protection locked="0"/>
    </xf>
    <xf numFmtId="180" fontId="7" fillId="4" borderId="16" xfId="3" applyNumberFormat="1" applyFont="1" applyFill="1" applyBorder="1" applyAlignment="1" applyProtection="1">
      <alignment horizontal="center"/>
      <protection locked="0"/>
    </xf>
    <xf numFmtId="180" fontId="7" fillId="0" borderId="18" xfId="3" applyNumberFormat="1" applyFont="1" applyFill="1" applyBorder="1" applyAlignment="1" applyProtection="1">
      <alignment horizontal="center"/>
      <protection locked="0"/>
    </xf>
    <xf numFmtId="180" fontId="7" fillId="0" borderId="0" xfId="3" applyNumberFormat="1" applyFont="1" applyFill="1" applyBorder="1" applyAlignment="1" applyProtection="1">
      <alignment horizontal="center"/>
      <protection locked="0"/>
    </xf>
    <xf numFmtId="180" fontId="7" fillId="0" borderId="27" xfId="3" applyNumberFormat="1" applyFont="1" applyFill="1" applyBorder="1" applyAlignment="1" applyProtection="1">
      <alignment horizontal="center"/>
      <protection locked="0"/>
    </xf>
    <xf numFmtId="180" fontId="8" fillId="2" borderId="15" xfId="3" applyNumberFormat="1" applyFont="1" applyFill="1" applyBorder="1" applyAlignment="1" applyProtection="1">
      <alignment horizontal="left" vertical="center"/>
      <protection locked="0"/>
    </xf>
    <xf numFmtId="180" fontId="8" fillId="2" borderId="16" xfId="3" applyNumberFormat="1" applyFont="1" applyFill="1" applyBorder="1" applyAlignment="1" applyProtection="1">
      <alignment horizontal="left" vertical="center"/>
      <protection locked="0"/>
    </xf>
    <xf numFmtId="180" fontId="7" fillId="2" borderId="8" xfId="3" applyNumberFormat="1" applyFont="1" applyFill="1" applyBorder="1" applyAlignment="1" applyProtection="1">
      <alignment horizontal="center" vertical="center" wrapText="1"/>
      <protection locked="0"/>
    </xf>
    <xf numFmtId="180" fontId="7" fillId="2" borderId="7" xfId="3" applyNumberFormat="1" applyFont="1" applyFill="1" applyBorder="1" applyAlignment="1" applyProtection="1">
      <alignment horizontal="center" vertical="center" wrapText="1"/>
      <protection locked="0"/>
    </xf>
    <xf numFmtId="180" fontId="6" fillId="3" borderId="15" xfId="3" applyNumberFormat="1" applyFont="1" applyFill="1" applyBorder="1" applyAlignment="1" applyProtection="1">
      <alignment vertical="center"/>
      <protection locked="0"/>
    </xf>
    <xf numFmtId="180" fontId="6" fillId="3" borderId="16" xfId="3" applyNumberFormat="1" applyFont="1" applyFill="1" applyBorder="1" applyAlignment="1" applyProtection="1">
      <alignment vertical="center"/>
      <protection locked="0"/>
    </xf>
    <xf numFmtId="43" fontId="3" fillId="0" borderId="6" xfId="3" applyNumberFormat="1" applyFont="1" applyFill="1" applyBorder="1" applyAlignment="1" applyProtection="1">
      <protection locked="0"/>
    </xf>
    <xf numFmtId="43" fontId="3" fillId="0" borderId="26" xfId="3" applyNumberFormat="1" applyFont="1" applyFill="1" applyBorder="1" applyAlignment="1" applyProtection="1">
      <protection locked="0"/>
    </xf>
    <xf numFmtId="180" fontId="6" fillId="3" borderId="15" xfId="3" applyNumberFormat="1" applyFont="1" applyFill="1" applyBorder="1" applyAlignment="1" applyProtection="1">
      <protection locked="0"/>
    </xf>
    <xf numFmtId="180" fontId="6" fillId="3" borderId="16" xfId="3" applyNumberFormat="1" applyFont="1" applyFill="1" applyBorder="1" applyAlignment="1" applyProtection="1">
      <protection locked="0"/>
    </xf>
    <xf numFmtId="180" fontId="7" fillId="4" borderId="5" xfId="3" applyNumberFormat="1" applyFont="1" applyFill="1" applyBorder="1" applyAlignment="1" applyProtection="1">
      <alignment horizontal="center"/>
      <protection locked="0"/>
    </xf>
    <xf numFmtId="180" fontId="7" fillId="4" borderId="6" xfId="3" applyNumberFormat="1" applyFont="1" applyFill="1" applyBorder="1" applyAlignment="1" applyProtection="1">
      <alignment horizontal="center"/>
      <protection locked="0"/>
    </xf>
    <xf numFmtId="182" fontId="3" fillId="4" borderId="6" xfId="3" applyNumberFormat="1" applyFont="1" applyFill="1" applyBorder="1" applyAlignment="1" applyProtection="1">
      <protection locked="0"/>
    </xf>
    <xf numFmtId="182" fontId="3" fillId="4" borderId="26" xfId="3" applyNumberFormat="1" applyFont="1" applyFill="1" applyBorder="1" applyAlignment="1" applyProtection="1">
      <protection locked="0"/>
    </xf>
    <xf numFmtId="180" fontId="6" fillId="3" borderId="5" xfId="3" applyNumberFormat="1" applyFont="1" applyFill="1" applyBorder="1" applyAlignment="1" applyProtection="1">
      <alignment horizontal="left"/>
      <protection locked="0"/>
    </xf>
    <xf numFmtId="180" fontId="6" fillId="3" borderId="6" xfId="3" applyNumberFormat="1" applyFont="1" applyFill="1" applyBorder="1" applyAlignment="1" applyProtection="1">
      <alignment horizontal="left"/>
      <protection locked="0"/>
    </xf>
    <xf numFmtId="43" fontId="3" fillId="0" borderId="8" xfId="3" applyNumberFormat="1" applyFont="1" applyFill="1" applyBorder="1" applyAlignment="1" applyProtection="1">
      <protection locked="0"/>
    </xf>
    <xf numFmtId="43" fontId="3" fillId="0" borderId="7" xfId="3" applyNumberFormat="1" applyFont="1" applyFill="1" applyBorder="1" applyAlignment="1" applyProtection="1">
      <protection locked="0"/>
    </xf>
    <xf numFmtId="180" fontId="6" fillId="4" borderId="6" xfId="3" applyNumberFormat="1" applyFont="1" applyFill="1" applyBorder="1" applyAlignment="1" applyProtection="1">
      <alignment horizontal="center"/>
      <protection locked="0"/>
    </xf>
    <xf numFmtId="180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27" xfId="3" applyNumberFormat="1" applyFont="1" applyFill="1" applyBorder="1" applyAlignment="1" applyProtection="1">
      <alignment horizontal="center" vertical="center" wrapText="1"/>
      <protection locked="0"/>
    </xf>
    <xf numFmtId="180" fontId="6" fillId="3" borderId="20" xfId="3" applyNumberFormat="1" applyFont="1" applyFill="1" applyBorder="1" applyAlignment="1" applyProtection="1">
      <alignment horizontal="left"/>
      <protection locked="0"/>
    </xf>
    <xf numFmtId="180" fontId="6" fillId="3" borderId="21" xfId="3" applyNumberFormat="1" applyFont="1" applyFill="1" applyBorder="1" applyAlignment="1" applyProtection="1">
      <alignment horizontal="left"/>
      <protection locked="0"/>
    </xf>
    <xf numFmtId="43" fontId="3" fillId="0" borderId="6" xfId="3" applyNumberFormat="1" applyFont="1" applyFill="1" applyBorder="1" applyAlignment="1" applyProtection="1">
      <alignment horizontal="center"/>
      <protection locked="0"/>
    </xf>
    <xf numFmtId="43" fontId="3" fillId="0" borderId="26" xfId="3" applyNumberFormat="1" applyFont="1" applyFill="1" applyBorder="1" applyAlignment="1" applyProtection="1">
      <alignment horizontal="center"/>
      <protection locked="0"/>
    </xf>
    <xf numFmtId="176" fontId="3" fillId="0" borderId="20" xfId="1" applyFont="1" applyBorder="1" applyAlignment="1" applyProtection="1">
      <alignment horizontal="left"/>
      <protection locked="0"/>
    </xf>
    <xf numFmtId="176" fontId="3" fillId="0" borderId="21" xfId="1" applyFont="1" applyBorder="1" applyAlignment="1" applyProtection="1">
      <alignment horizontal="left"/>
      <protection locked="0"/>
    </xf>
    <xf numFmtId="176" fontId="3" fillId="0" borderId="5" xfId="1" applyFont="1" applyBorder="1" applyAlignment="1" applyProtection="1">
      <alignment horizontal="left"/>
      <protection locked="0"/>
    </xf>
    <xf numFmtId="176" fontId="3" fillId="0" borderId="6" xfId="1" applyFont="1" applyBorder="1" applyAlignment="1" applyProtection="1">
      <alignment horizontal="left"/>
      <protection locked="0"/>
    </xf>
    <xf numFmtId="180" fontId="7" fillId="4" borderId="22" xfId="3" applyNumberFormat="1" applyFont="1" applyFill="1" applyBorder="1" applyAlignment="1" applyProtection="1">
      <alignment horizontal="center"/>
      <protection locked="0"/>
    </xf>
    <xf numFmtId="180" fontId="7" fillId="4" borderId="23" xfId="3" applyNumberFormat="1" applyFont="1" applyFill="1" applyBorder="1" applyAlignment="1" applyProtection="1">
      <alignment horizontal="center"/>
      <protection locked="0"/>
    </xf>
    <xf numFmtId="182" fontId="3" fillId="4" borderId="28" xfId="3" applyNumberFormat="1" applyFont="1" applyFill="1" applyBorder="1" applyAlignment="1" applyProtection="1">
      <alignment horizontal="center"/>
      <protection locked="0"/>
    </xf>
    <xf numFmtId="182" fontId="3" fillId="4" borderId="29" xfId="3" applyNumberFormat="1" applyFont="1" applyFill="1" applyBorder="1" applyAlignment="1" applyProtection="1">
      <alignment horizontal="center"/>
      <protection locked="0"/>
    </xf>
    <xf numFmtId="43" fontId="3" fillId="0" borderId="8" xfId="3" applyNumberFormat="1" applyFont="1" applyFill="1" applyBorder="1" applyAlignment="1" applyProtection="1">
      <alignment horizontal="center"/>
      <protection locked="0"/>
    </xf>
    <xf numFmtId="43" fontId="3" fillId="0" borderId="7" xfId="3" applyNumberFormat="1" applyFont="1" applyFill="1" applyBorder="1" applyAlignment="1" applyProtection="1">
      <alignment horizontal="center"/>
      <protection locked="0"/>
    </xf>
    <xf numFmtId="176" fontId="3" fillId="0" borderId="5" xfId="1" applyFont="1" applyBorder="1" applyAlignment="1" applyProtection="1">
      <protection locked="0"/>
    </xf>
    <xf numFmtId="176" fontId="3" fillId="0" borderId="6" xfId="1" applyFont="1" applyBorder="1" applyAlignment="1" applyProtection="1">
      <protection locked="0"/>
    </xf>
    <xf numFmtId="180" fontId="7" fillId="4" borderId="32" xfId="3" applyNumberFormat="1" applyFont="1" applyFill="1" applyBorder="1" applyAlignment="1" applyProtection="1">
      <alignment horizontal="center"/>
      <protection locked="0"/>
    </xf>
    <xf numFmtId="180" fontId="7" fillId="4" borderId="33" xfId="3" applyNumberFormat="1" applyFont="1" applyFill="1" applyBorder="1" applyAlignment="1" applyProtection="1">
      <alignment horizontal="center"/>
      <protection locked="0"/>
    </xf>
    <xf numFmtId="182" fontId="3" fillId="4" borderId="36" xfId="3" applyNumberFormat="1" applyFont="1" applyFill="1" applyBorder="1" applyAlignment="1" applyProtection="1">
      <protection locked="0"/>
    </xf>
    <xf numFmtId="182" fontId="3" fillId="4" borderId="11" xfId="3" applyNumberFormat="1" applyFont="1" applyFill="1" applyBorder="1" applyAlignment="1" applyProtection="1">
      <protection locked="0"/>
    </xf>
    <xf numFmtId="180" fontId="5" fillId="0" borderId="0" xfId="3" applyNumberFormat="1" applyFont="1" applyFill="1" applyBorder="1" applyAlignment="1" applyProtection="1">
      <alignment horizontal="center" vertical="center" wrapText="1"/>
      <protection locked="0"/>
    </xf>
    <xf numFmtId="43" fontId="3" fillId="4" borderId="6" xfId="3" applyNumberFormat="1" applyFont="1" applyFill="1" applyBorder="1" applyAlignment="1" applyProtection="1">
      <protection locked="0"/>
    </xf>
    <xf numFmtId="43" fontId="3" fillId="4" borderId="26" xfId="3" applyNumberFormat="1" applyFont="1" applyFill="1" applyBorder="1" applyAlignment="1" applyProtection="1">
      <protection locked="0"/>
    </xf>
    <xf numFmtId="180" fontId="8" fillId="0" borderId="30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31" xfId="3" applyNumberFormat="1" applyFont="1" applyFill="1" applyBorder="1" applyAlignment="1" applyProtection="1">
      <alignment horizontal="center" vertical="center" wrapText="1"/>
      <protection locked="0"/>
    </xf>
    <xf numFmtId="180" fontId="8" fillId="0" borderId="35" xfId="3" applyNumberFormat="1" applyFont="1" applyFill="1" applyBorder="1" applyAlignment="1" applyProtection="1">
      <alignment horizontal="center" vertical="center" wrapText="1"/>
      <protection locked="0"/>
    </xf>
    <xf numFmtId="182" fontId="3" fillId="4" borderId="6" xfId="3" applyNumberFormat="1" applyFont="1" applyFill="1" applyBorder="1" applyAlignment="1" applyProtection="1">
      <alignment horizontal="center"/>
      <protection locked="0"/>
    </xf>
    <xf numFmtId="182" fontId="3" fillId="4" borderId="26" xfId="3" applyNumberFormat="1" applyFont="1" applyFill="1" applyBorder="1" applyAlignment="1" applyProtection="1">
      <alignment horizontal="center"/>
      <protection locked="0"/>
    </xf>
  </cellXfs>
  <cellStyles count="4">
    <cellStyle name="Comma_Sheet1" xfId="2" xr:uid="{00000000-0005-0000-0000-000000000000}"/>
    <cellStyle name="Normal_Sheet1" xfId="3" xr:uid="{00000000-0005-0000-0000-000001000000}"/>
    <cellStyle name="常规" xfId="0" builtinId="0"/>
    <cellStyle name="常规 3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282574</xdr:colOff>
      <xdr:row>2</xdr:row>
      <xdr:rowOff>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8115" y="0"/>
          <a:ext cx="103124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1</xdr:col>
      <xdr:colOff>693420</xdr:colOff>
      <xdr:row>2</xdr:row>
      <xdr:rowOff>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8115" y="0"/>
          <a:ext cx="144272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showGridLines="0" tabSelected="1" zoomScale="60" zoomScaleNormal="60" workbookViewId="0">
      <selection activeCell="J25" sqref="J25"/>
    </sheetView>
  </sheetViews>
  <sheetFormatPr defaultColWidth="9" defaultRowHeight="14.5" x14ac:dyDescent="0.35"/>
  <cols>
    <col min="1" max="1" width="11.90625" style="5" customWidth="1"/>
    <col min="2" max="2" width="10.81640625" style="5" customWidth="1"/>
    <col min="3" max="3" width="28.453125" style="5" customWidth="1"/>
    <col min="4" max="4" width="14.90625" style="5" customWidth="1"/>
    <col min="5" max="5" width="12.90625" style="5" customWidth="1"/>
    <col min="6" max="6" width="9.6328125" style="5" customWidth="1"/>
    <col min="7" max="7" width="10.36328125" style="5" customWidth="1"/>
    <col min="8" max="8" width="13.1796875" style="6" customWidth="1"/>
    <col min="9" max="9" width="11.90625" style="5" customWidth="1"/>
    <col min="10" max="10" width="34.7265625" style="5" customWidth="1"/>
    <col min="11" max="16384" width="9" style="5"/>
  </cols>
  <sheetData>
    <row r="1" spans="1:10" s="1" customFormat="1" ht="30" customHeight="1" x14ac:dyDescent="0.35">
      <c r="A1" s="7"/>
      <c r="B1" s="8"/>
      <c r="C1" s="180" t="s">
        <v>65</v>
      </c>
      <c r="D1" s="180"/>
      <c r="E1" s="180"/>
      <c r="F1" s="180"/>
      <c r="G1" s="180"/>
      <c r="H1" s="180"/>
      <c r="I1" s="180"/>
      <c r="J1" s="58"/>
    </row>
    <row r="2" spans="1:10" s="2" customFormat="1" ht="30" customHeight="1" x14ac:dyDescent="0.45">
      <c r="A2" s="9"/>
      <c r="B2" s="9"/>
      <c r="C2" s="180"/>
      <c r="D2" s="180"/>
      <c r="E2" s="180"/>
      <c r="F2" s="180"/>
      <c r="G2" s="180"/>
      <c r="H2" s="180"/>
      <c r="I2" s="180"/>
    </row>
    <row r="3" spans="1:10" s="3" customFormat="1" ht="19.5" customHeight="1" x14ac:dyDescent="0.45">
      <c r="A3" s="10" t="s">
        <v>0</v>
      </c>
      <c r="B3" s="111"/>
      <c r="C3" s="112"/>
      <c r="D3" s="112"/>
      <c r="E3" s="113"/>
      <c r="F3" s="11"/>
      <c r="G3" s="12" t="s">
        <v>1</v>
      </c>
      <c r="H3" s="114" t="s">
        <v>70</v>
      </c>
      <c r="I3" s="115"/>
      <c r="J3" s="116"/>
    </row>
    <row r="4" spans="1:10" s="3" customFormat="1" ht="18" customHeight="1" thickBot="1" x14ac:dyDescent="0.5">
      <c r="A4" s="13" t="s">
        <v>2</v>
      </c>
      <c r="B4" s="117"/>
      <c r="C4" s="117"/>
      <c r="D4" s="14" t="s">
        <v>3</v>
      </c>
      <c r="E4" s="15"/>
      <c r="F4" s="11"/>
      <c r="G4" s="16" t="s">
        <v>4</v>
      </c>
      <c r="H4" s="96" t="s">
        <v>71</v>
      </c>
      <c r="I4" s="59" t="s">
        <v>5</v>
      </c>
      <c r="J4" s="61" t="s">
        <v>72</v>
      </c>
    </row>
    <row r="5" spans="1:10" s="3" customFormat="1" ht="18" customHeight="1" thickBot="1" x14ac:dyDescent="0.5">
      <c r="A5" s="17" t="s">
        <v>6</v>
      </c>
      <c r="B5" s="118"/>
      <c r="C5" s="118"/>
      <c r="D5" s="18" t="s">
        <v>7</v>
      </c>
      <c r="E5" s="19"/>
      <c r="F5" s="11"/>
      <c r="G5" s="20" t="s">
        <v>8</v>
      </c>
      <c r="H5" s="21">
        <v>1</v>
      </c>
      <c r="I5" s="60" t="s">
        <v>9</v>
      </c>
      <c r="J5" s="61">
        <v>25</v>
      </c>
    </row>
    <row r="6" spans="1:10" s="3" customFormat="1" ht="9.9" customHeight="1" x14ac:dyDescent="0.45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s="3" customFormat="1" ht="18" customHeight="1" x14ac:dyDescent="0.45">
      <c r="A7" s="120" t="s">
        <v>10</v>
      </c>
      <c r="B7" s="121"/>
      <c r="C7" s="22" t="s">
        <v>11</v>
      </c>
      <c r="D7" s="23" t="s">
        <v>12</v>
      </c>
      <c r="E7" s="23" t="s">
        <v>13</v>
      </c>
      <c r="F7" s="23" t="s">
        <v>14</v>
      </c>
      <c r="G7" s="23" t="s">
        <v>15</v>
      </c>
      <c r="H7" s="23" t="s">
        <v>16</v>
      </c>
      <c r="I7" s="62" t="s">
        <v>17</v>
      </c>
      <c r="J7" s="63" t="s">
        <v>18</v>
      </c>
    </row>
    <row r="8" spans="1:10" s="3" customFormat="1" ht="18" customHeight="1" x14ac:dyDescent="0.45">
      <c r="A8" s="100" t="s">
        <v>63</v>
      </c>
      <c r="B8" s="101"/>
      <c r="C8" s="24" t="s">
        <v>76</v>
      </c>
      <c r="D8" s="24" t="s">
        <v>77</v>
      </c>
      <c r="E8" s="25">
        <v>1</v>
      </c>
      <c r="F8" s="26">
        <v>1</v>
      </c>
      <c r="G8" s="27">
        <v>800</v>
      </c>
      <c r="H8" s="27">
        <f>G8*0.8</f>
        <v>640</v>
      </c>
      <c r="I8" s="64">
        <f>H8*E8*F8</f>
        <v>640</v>
      </c>
      <c r="J8" s="65" t="s">
        <v>79</v>
      </c>
    </row>
    <row r="9" spans="1:10" s="3" customFormat="1" ht="18" customHeight="1" x14ac:dyDescent="0.45">
      <c r="A9" s="100" t="s">
        <v>63</v>
      </c>
      <c r="B9" s="101"/>
      <c r="C9" s="24" t="s">
        <v>77</v>
      </c>
      <c r="D9" s="24" t="s">
        <v>76</v>
      </c>
      <c r="E9" s="25">
        <v>1</v>
      </c>
      <c r="F9" s="26">
        <v>1</v>
      </c>
      <c r="G9" s="27">
        <v>800</v>
      </c>
      <c r="H9" s="27">
        <f>G9*0.8</f>
        <v>640</v>
      </c>
      <c r="I9" s="64">
        <f>H9*E9*F9</f>
        <v>640</v>
      </c>
      <c r="J9" s="65"/>
    </row>
    <row r="10" spans="1:10" s="3" customFormat="1" ht="18" customHeight="1" x14ac:dyDescent="0.45">
      <c r="A10" s="100" t="s">
        <v>63</v>
      </c>
      <c r="B10" s="101"/>
      <c r="C10" s="24" t="s">
        <v>78</v>
      </c>
      <c r="D10" s="24" t="s">
        <v>77</v>
      </c>
      <c r="E10" s="25">
        <v>1</v>
      </c>
      <c r="F10" s="26">
        <v>1</v>
      </c>
      <c r="G10" s="27">
        <v>1190</v>
      </c>
      <c r="H10" s="27">
        <f>G10*0.8</f>
        <v>952</v>
      </c>
      <c r="I10" s="64">
        <f>H10*E10*F10</f>
        <v>952</v>
      </c>
      <c r="J10" s="65"/>
    </row>
    <row r="11" spans="1:10" s="3" customFormat="1" ht="18" customHeight="1" x14ac:dyDescent="0.45">
      <c r="A11" s="100" t="s">
        <v>63</v>
      </c>
      <c r="B11" s="101"/>
      <c r="C11" s="24" t="s">
        <v>77</v>
      </c>
      <c r="D11" s="24" t="s">
        <v>78</v>
      </c>
      <c r="E11" s="25">
        <v>1</v>
      </c>
      <c r="F11" s="26">
        <v>1</v>
      </c>
      <c r="G11" s="27">
        <v>1190</v>
      </c>
      <c r="H11" s="27">
        <f>G11*0.8</f>
        <v>952</v>
      </c>
      <c r="I11" s="64">
        <f>H11*E11*F11</f>
        <v>952</v>
      </c>
      <c r="J11" s="65"/>
    </row>
    <row r="12" spans="1:10" s="3" customFormat="1" ht="18" customHeight="1" x14ac:dyDescent="0.45">
      <c r="A12" s="100" t="s">
        <v>63</v>
      </c>
      <c r="B12" s="101"/>
      <c r="C12" s="24"/>
      <c r="D12" s="24"/>
      <c r="E12" s="25"/>
      <c r="F12" s="26"/>
      <c r="G12" s="27"/>
      <c r="H12" s="27"/>
      <c r="I12" s="64"/>
      <c r="J12" s="65"/>
    </row>
    <row r="13" spans="1:10" s="3" customFormat="1" ht="18" customHeight="1" x14ac:dyDescent="0.45">
      <c r="A13" s="100" t="s">
        <v>63</v>
      </c>
      <c r="B13" s="101"/>
      <c r="C13" s="24"/>
      <c r="D13" s="24"/>
      <c r="E13" s="25"/>
      <c r="F13" s="26"/>
      <c r="G13" s="27"/>
      <c r="H13" s="27"/>
      <c r="I13" s="64"/>
      <c r="J13" s="65"/>
    </row>
    <row r="14" spans="1:10" s="3" customFormat="1" ht="18" customHeight="1" x14ac:dyDescent="0.45">
      <c r="A14" s="133" t="s">
        <v>19</v>
      </c>
      <c r="B14" s="134"/>
      <c r="C14" s="29"/>
      <c r="D14" s="30"/>
      <c r="E14" s="104">
        <f>SUM(E8:E13)</f>
        <v>4</v>
      </c>
      <c r="F14" s="104">
        <f>SUM(F8:F13)</f>
        <v>4</v>
      </c>
      <c r="G14" s="104">
        <f>SUM(G8:G13)</f>
        <v>3980</v>
      </c>
      <c r="H14" s="104">
        <f>SUM(H8:H13)</f>
        <v>3184</v>
      </c>
      <c r="I14" s="104">
        <f>SUM(I8:I13)</f>
        <v>3184</v>
      </c>
      <c r="J14" s="66"/>
    </row>
    <row r="15" spans="1:10" s="3" customFormat="1" ht="9.9" customHeight="1" x14ac:dyDescent="0.45">
      <c r="A15" s="135"/>
      <c r="B15" s="136"/>
      <c r="C15" s="136"/>
      <c r="D15" s="136"/>
      <c r="E15" s="136"/>
      <c r="F15" s="136"/>
      <c r="G15" s="136"/>
      <c r="H15" s="136"/>
      <c r="I15" s="136"/>
      <c r="J15" s="137"/>
    </row>
    <row r="16" spans="1:10" s="3" customFormat="1" ht="18" customHeight="1" x14ac:dyDescent="0.45">
      <c r="A16" s="138" t="s">
        <v>20</v>
      </c>
      <c r="B16" s="139"/>
      <c r="C16" s="32" t="s">
        <v>21</v>
      </c>
      <c r="D16" s="32" t="s">
        <v>14</v>
      </c>
      <c r="E16" s="33" t="s">
        <v>22</v>
      </c>
      <c r="F16" s="32" t="s">
        <v>13</v>
      </c>
      <c r="G16" s="32" t="s">
        <v>23</v>
      </c>
      <c r="H16" s="34" t="s">
        <v>17</v>
      </c>
      <c r="I16" s="140" t="s">
        <v>18</v>
      </c>
      <c r="J16" s="141"/>
    </row>
    <row r="17" spans="1:10" s="3" customFormat="1" ht="18" customHeight="1" x14ac:dyDescent="0.45">
      <c r="A17" s="142" t="s">
        <v>24</v>
      </c>
      <c r="B17" s="143"/>
      <c r="C17" s="35" t="s">
        <v>25</v>
      </c>
      <c r="D17" s="36">
        <v>2</v>
      </c>
      <c r="E17" s="36">
        <v>2</v>
      </c>
      <c r="F17" s="37">
        <v>2</v>
      </c>
      <c r="G17" s="38">
        <v>500</v>
      </c>
      <c r="H17" s="39">
        <f>G17*F17*D17</f>
        <v>2000</v>
      </c>
      <c r="I17" s="144"/>
      <c r="J17" s="145"/>
    </row>
    <row r="18" spans="1:10" s="3" customFormat="1" ht="18" customHeight="1" x14ac:dyDescent="0.45">
      <c r="A18" s="146" t="s">
        <v>26</v>
      </c>
      <c r="B18" s="147"/>
      <c r="C18" s="35" t="s">
        <v>27</v>
      </c>
      <c r="D18" s="36"/>
      <c r="E18" s="36"/>
      <c r="F18" s="37"/>
      <c r="G18" s="40"/>
      <c r="H18" s="39"/>
      <c r="I18" s="144"/>
      <c r="J18" s="145"/>
    </row>
    <row r="19" spans="1:10" s="3" customFormat="1" ht="18" customHeight="1" x14ac:dyDescent="0.45">
      <c r="A19" s="146" t="s">
        <v>68</v>
      </c>
      <c r="B19" s="147"/>
      <c r="C19" s="35" t="s">
        <v>28</v>
      </c>
      <c r="D19" s="36">
        <v>2</v>
      </c>
      <c r="E19" s="36">
        <v>1</v>
      </c>
      <c r="F19" s="37">
        <v>7</v>
      </c>
      <c r="G19" s="99">
        <v>320</v>
      </c>
      <c r="H19" s="39">
        <f>G19*F19*D19</f>
        <v>4480</v>
      </c>
      <c r="I19" s="107" t="s">
        <v>80</v>
      </c>
      <c r="J19" s="108"/>
    </row>
    <row r="20" spans="1:10" s="3" customFormat="1" ht="18" customHeight="1" x14ac:dyDescent="0.45">
      <c r="A20" s="142" t="s">
        <v>29</v>
      </c>
      <c r="B20" s="143"/>
      <c r="C20" s="35" t="s">
        <v>30</v>
      </c>
      <c r="D20" s="36"/>
      <c r="E20" s="36"/>
      <c r="F20" s="37"/>
      <c r="G20" s="40"/>
      <c r="H20" s="39"/>
      <c r="I20" s="144"/>
      <c r="J20" s="145"/>
    </row>
    <row r="21" spans="1:10" s="3" customFormat="1" ht="18" customHeight="1" x14ac:dyDescent="0.45">
      <c r="A21" s="146" t="s">
        <v>64</v>
      </c>
      <c r="B21" s="147"/>
      <c r="C21" s="35" t="s">
        <v>31</v>
      </c>
      <c r="D21" s="36"/>
      <c r="E21" s="36"/>
      <c r="F21" s="37"/>
      <c r="G21" s="40"/>
      <c r="H21" s="39"/>
      <c r="I21" s="107"/>
      <c r="J21" s="108"/>
    </row>
    <row r="22" spans="1:10" s="3" customFormat="1" ht="18" customHeight="1" x14ac:dyDescent="0.45">
      <c r="A22" s="148" t="s">
        <v>19</v>
      </c>
      <c r="B22" s="149"/>
      <c r="C22" s="29"/>
      <c r="D22" s="30"/>
      <c r="E22" s="30"/>
      <c r="F22" s="41"/>
      <c r="G22" s="42"/>
      <c r="H22" s="43">
        <f>SUM(H17:H21)</f>
        <v>6480</v>
      </c>
      <c r="I22" s="150"/>
      <c r="J22" s="151"/>
    </row>
    <row r="23" spans="1:10" s="4" customFormat="1" ht="9.9" customHeight="1" x14ac:dyDescent="0.45">
      <c r="A23" s="124"/>
      <c r="B23" s="125"/>
      <c r="C23" s="125"/>
      <c r="D23" s="125"/>
      <c r="E23" s="125"/>
      <c r="F23" s="125"/>
      <c r="G23" s="125"/>
      <c r="H23" s="125"/>
      <c r="I23" s="125"/>
      <c r="J23" s="126"/>
    </row>
    <row r="24" spans="1:10" s="3" customFormat="1" ht="18" customHeight="1" x14ac:dyDescent="0.45">
      <c r="A24" s="127" t="s">
        <v>32</v>
      </c>
      <c r="B24" s="128"/>
      <c r="C24" s="129" t="s">
        <v>33</v>
      </c>
      <c r="D24" s="129"/>
      <c r="E24" s="33" t="s">
        <v>22</v>
      </c>
      <c r="F24" s="32" t="s">
        <v>34</v>
      </c>
      <c r="G24" s="32" t="s">
        <v>23</v>
      </c>
      <c r="H24" s="34" t="s">
        <v>17</v>
      </c>
      <c r="I24" s="129" t="s">
        <v>18</v>
      </c>
      <c r="J24" s="130"/>
    </row>
    <row r="25" spans="1:10" s="3" customFormat="1" ht="18" customHeight="1" x14ac:dyDescent="0.45">
      <c r="A25" s="122" t="s">
        <v>66</v>
      </c>
      <c r="B25" s="123"/>
      <c r="C25" s="131" t="s">
        <v>81</v>
      </c>
      <c r="D25" s="132"/>
      <c r="E25" s="26">
        <v>1</v>
      </c>
      <c r="F25" s="44">
        <v>2</v>
      </c>
      <c r="G25" s="99">
        <v>500</v>
      </c>
      <c r="H25" s="102">
        <f>G25*F25</f>
        <v>1000</v>
      </c>
      <c r="I25" s="105"/>
      <c r="J25" s="106"/>
    </row>
    <row r="26" spans="1:10" s="103" customFormat="1" ht="18" customHeight="1" x14ac:dyDescent="0.45">
      <c r="A26" s="122" t="s">
        <v>67</v>
      </c>
      <c r="B26" s="123"/>
      <c r="C26" s="131"/>
      <c r="D26" s="132"/>
      <c r="E26" s="26"/>
      <c r="F26" s="44"/>
      <c r="G26" s="99"/>
      <c r="H26" s="102"/>
      <c r="I26" s="109"/>
      <c r="J26" s="110"/>
    </row>
    <row r="27" spans="1:10" s="3" customFormat="1" ht="18" customHeight="1" x14ac:dyDescent="0.45">
      <c r="A27" s="148" t="s">
        <v>19</v>
      </c>
      <c r="B27" s="149"/>
      <c r="C27" s="156"/>
      <c r="D27" s="156"/>
      <c r="E27" s="30"/>
      <c r="F27" s="41"/>
      <c r="G27" s="42"/>
      <c r="H27" s="43">
        <f>SUM(H25:H26)</f>
        <v>1000</v>
      </c>
      <c r="I27" s="150"/>
      <c r="J27" s="151"/>
    </row>
    <row r="28" spans="1:10" s="4" customFormat="1" ht="9.9" customHeight="1" x14ac:dyDescent="0.45">
      <c r="A28" s="124"/>
      <c r="B28" s="125"/>
      <c r="C28" s="125"/>
      <c r="D28" s="125"/>
      <c r="E28" s="125"/>
      <c r="F28" s="125"/>
      <c r="G28" s="125"/>
      <c r="H28" s="125"/>
      <c r="I28" s="125"/>
      <c r="J28" s="126"/>
    </row>
    <row r="29" spans="1:10" s="3" customFormat="1" ht="18" customHeight="1" x14ac:dyDescent="0.45">
      <c r="A29" s="127" t="s">
        <v>35</v>
      </c>
      <c r="B29" s="128"/>
      <c r="C29" s="32" t="s">
        <v>36</v>
      </c>
      <c r="D29" s="32" t="s">
        <v>37</v>
      </c>
      <c r="E29" s="33" t="s">
        <v>38</v>
      </c>
      <c r="F29" s="32" t="s">
        <v>13</v>
      </c>
      <c r="G29" s="32" t="s">
        <v>23</v>
      </c>
      <c r="H29" s="34" t="s">
        <v>17</v>
      </c>
      <c r="I29" s="129" t="s">
        <v>18</v>
      </c>
      <c r="J29" s="130"/>
    </row>
    <row r="30" spans="1:10" s="3" customFormat="1" ht="18" customHeight="1" x14ac:dyDescent="0.45">
      <c r="A30" s="152" t="s">
        <v>39</v>
      </c>
      <c r="B30" s="153"/>
      <c r="C30" s="28" t="s">
        <v>73</v>
      </c>
      <c r="D30" s="28" t="s">
        <v>69</v>
      </c>
      <c r="E30" s="26">
        <v>1</v>
      </c>
      <c r="F30" s="44">
        <v>20</v>
      </c>
      <c r="G30" s="38">
        <v>300</v>
      </c>
      <c r="H30" s="45">
        <f>G30*F30</f>
        <v>6000</v>
      </c>
      <c r="I30" s="144"/>
      <c r="J30" s="145"/>
    </row>
    <row r="31" spans="1:10" s="3" customFormat="1" ht="18" customHeight="1" x14ac:dyDescent="0.45">
      <c r="A31" s="152" t="s">
        <v>40</v>
      </c>
      <c r="B31" s="153"/>
      <c r="C31" s="28" t="s">
        <v>74</v>
      </c>
      <c r="D31" s="28" t="s">
        <v>75</v>
      </c>
      <c r="E31" s="26">
        <v>1</v>
      </c>
      <c r="F31" s="44">
        <v>25</v>
      </c>
      <c r="G31" s="98">
        <v>300</v>
      </c>
      <c r="H31" s="45">
        <f>G31*F31</f>
        <v>7500</v>
      </c>
      <c r="I31" s="144"/>
      <c r="J31" s="145"/>
    </row>
    <row r="32" spans="1:10" s="3" customFormat="1" ht="18" customHeight="1" x14ac:dyDescent="0.45">
      <c r="A32" s="152" t="s">
        <v>41</v>
      </c>
      <c r="B32" s="153"/>
      <c r="C32" s="28"/>
      <c r="D32" s="28"/>
      <c r="E32" s="26">
        <v>0</v>
      </c>
      <c r="F32" s="44"/>
      <c r="G32" s="38"/>
      <c r="H32" s="45"/>
      <c r="I32" s="144"/>
      <c r="J32" s="145"/>
    </row>
    <row r="33" spans="1:10" s="3" customFormat="1" ht="18" customHeight="1" x14ac:dyDescent="0.45">
      <c r="A33" s="152" t="s">
        <v>42</v>
      </c>
      <c r="B33" s="153"/>
      <c r="C33" s="46"/>
      <c r="D33" s="28"/>
      <c r="E33" s="26">
        <v>0</v>
      </c>
      <c r="F33" s="44"/>
      <c r="G33" s="38"/>
      <c r="H33" s="45"/>
      <c r="I33" s="144"/>
      <c r="J33" s="145"/>
    </row>
    <row r="34" spans="1:10" s="3" customFormat="1" ht="18" customHeight="1" x14ac:dyDescent="0.45">
      <c r="A34" s="152" t="s">
        <v>43</v>
      </c>
      <c r="B34" s="153"/>
      <c r="C34" s="35"/>
      <c r="D34" s="47"/>
      <c r="E34" s="26">
        <v>0</v>
      </c>
      <c r="F34" s="37"/>
      <c r="G34" s="38"/>
      <c r="H34" s="39"/>
      <c r="I34" s="154"/>
      <c r="J34" s="155"/>
    </row>
    <row r="35" spans="1:10" s="3" customFormat="1" ht="18" customHeight="1" x14ac:dyDescent="0.45">
      <c r="A35" s="146"/>
      <c r="B35" s="147"/>
      <c r="C35" s="35"/>
      <c r="D35" s="47"/>
      <c r="E35" s="26">
        <v>0</v>
      </c>
      <c r="F35" s="37"/>
      <c r="G35" s="38">
        <v>0</v>
      </c>
      <c r="H35" s="39"/>
      <c r="I35" s="67"/>
      <c r="J35" s="68"/>
    </row>
    <row r="36" spans="1:10" s="3" customFormat="1" ht="18" customHeight="1" x14ac:dyDescent="0.45">
      <c r="A36" s="146"/>
      <c r="B36" s="147"/>
      <c r="C36" s="35"/>
      <c r="D36" s="47"/>
      <c r="E36" s="26">
        <v>0</v>
      </c>
      <c r="F36" s="37"/>
      <c r="G36" s="38">
        <v>0</v>
      </c>
      <c r="H36" s="39"/>
      <c r="I36" s="67"/>
      <c r="J36" s="68"/>
    </row>
    <row r="37" spans="1:10" s="3" customFormat="1" ht="18" customHeight="1" x14ac:dyDescent="0.45">
      <c r="A37" s="146"/>
      <c r="B37" s="147"/>
      <c r="C37" s="35"/>
      <c r="D37" s="47"/>
      <c r="E37" s="26">
        <v>0</v>
      </c>
      <c r="F37" s="37"/>
      <c r="G37" s="38">
        <v>0</v>
      </c>
      <c r="H37" s="39"/>
      <c r="I37" s="67"/>
      <c r="J37" s="68"/>
    </row>
    <row r="38" spans="1:10" s="3" customFormat="1" ht="18" customHeight="1" x14ac:dyDescent="0.45">
      <c r="A38" s="148" t="s">
        <v>19</v>
      </c>
      <c r="B38" s="149"/>
      <c r="C38" s="29"/>
      <c r="D38" s="30"/>
      <c r="E38" s="31">
        <v>2</v>
      </c>
      <c r="F38" s="41"/>
      <c r="G38" s="48">
        <f>SUM(G30:G37)</f>
        <v>600</v>
      </c>
      <c r="H38" s="43">
        <f>SUM(H30:H37)</f>
        <v>13500</v>
      </c>
      <c r="I38" s="150"/>
      <c r="J38" s="151"/>
    </row>
    <row r="39" spans="1:10" s="3" customFormat="1" ht="9.9" customHeight="1" x14ac:dyDescent="0.45">
      <c r="A39" s="157"/>
      <c r="B39" s="158"/>
      <c r="C39" s="158"/>
      <c r="D39" s="158"/>
      <c r="E39" s="158"/>
      <c r="F39" s="158"/>
      <c r="G39" s="158"/>
      <c r="H39" s="158"/>
      <c r="I39" s="158"/>
      <c r="J39" s="159"/>
    </row>
    <row r="40" spans="1:10" s="3" customFormat="1" ht="18" customHeight="1" x14ac:dyDescent="0.45">
      <c r="A40" s="127" t="s">
        <v>44</v>
      </c>
      <c r="B40" s="128"/>
      <c r="C40" s="32" t="s">
        <v>45</v>
      </c>
      <c r="D40" s="32"/>
      <c r="E40" s="33" t="s">
        <v>22</v>
      </c>
      <c r="F40" s="32" t="s">
        <v>13</v>
      </c>
      <c r="G40" s="32" t="s">
        <v>23</v>
      </c>
      <c r="H40" s="34" t="s">
        <v>17</v>
      </c>
      <c r="I40" s="129" t="s">
        <v>18</v>
      </c>
      <c r="J40" s="130"/>
    </row>
    <row r="41" spans="1:10" s="3" customFormat="1" ht="18" customHeight="1" x14ac:dyDescent="0.45">
      <c r="A41" s="160" t="s">
        <v>46</v>
      </c>
      <c r="B41" s="161"/>
      <c r="C41" s="28"/>
      <c r="D41" s="28"/>
      <c r="E41" s="49" t="s">
        <v>82</v>
      </c>
      <c r="F41" s="27">
        <v>25</v>
      </c>
      <c r="G41" s="38">
        <v>1800</v>
      </c>
      <c r="H41" s="39">
        <v>1800</v>
      </c>
      <c r="I41" s="162"/>
      <c r="J41" s="163"/>
    </row>
    <row r="42" spans="1:10" s="3" customFormat="1" ht="18" customHeight="1" x14ac:dyDescent="0.45">
      <c r="A42" s="160" t="s">
        <v>47</v>
      </c>
      <c r="B42" s="161"/>
      <c r="C42" s="46"/>
      <c r="D42" s="28"/>
      <c r="E42" s="49"/>
      <c r="F42" s="27"/>
      <c r="G42" s="38"/>
      <c r="H42" s="39">
        <v>0</v>
      </c>
      <c r="I42" s="162"/>
      <c r="J42" s="163"/>
    </row>
    <row r="43" spans="1:10" s="3" customFormat="1" ht="18" customHeight="1" x14ac:dyDescent="0.45">
      <c r="A43" s="160" t="s">
        <v>48</v>
      </c>
      <c r="B43" s="161"/>
      <c r="C43" s="46"/>
      <c r="D43" s="28"/>
      <c r="E43" s="49"/>
      <c r="F43" s="27"/>
      <c r="G43" s="38"/>
      <c r="H43" s="39">
        <v>0</v>
      </c>
      <c r="I43" s="162"/>
      <c r="J43" s="163"/>
    </row>
    <row r="44" spans="1:10" s="3" customFormat="1" ht="18" customHeight="1" x14ac:dyDescent="0.45">
      <c r="A44" s="160" t="s">
        <v>49</v>
      </c>
      <c r="B44" s="161"/>
      <c r="C44" s="46"/>
      <c r="D44" s="28"/>
      <c r="E44" s="49"/>
      <c r="F44" s="27"/>
      <c r="G44" s="38"/>
      <c r="H44" s="39">
        <v>0</v>
      </c>
      <c r="I44" s="162"/>
      <c r="J44" s="163"/>
    </row>
    <row r="45" spans="1:10" s="3" customFormat="1" ht="18" customHeight="1" x14ac:dyDescent="0.45">
      <c r="A45" s="160" t="s">
        <v>50</v>
      </c>
      <c r="B45" s="161"/>
      <c r="C45" s="46"/>
      <c r="D45" s="28"/>
      <c r="E45" s="49"/>
      <c r="F45" s="27"/>
      <c r="G45" s="38"/>
      <c r="H45" s="39">
        <v>0</v>
      </c>
      <c r="I45" s="162"/>
      <c r="J45" s="163"/>
    </row>
    <row r="46" spans="1:10" s="3" customFormat="1" ht="18" customHeight="1" x14ac:dyDescent="0.45">
      <c r="A46" s="152" t="s">
        <v>51</v>
      </c>
      <c r="B46" s="153"/>
      <c r="C46" s="50"/>
      <c r="D46" s="51"/>
      <c r="E46" s="51"/>
      <c r="F46" s="52"/>
      <c r="G46" s="53"/>
      <c r="H46" s="39">
        <v>0</v>
      </c>
      <c r="I46" s="172"/>
      <c r="J46" s="173"/>
    </row>
    <row r="47" spans="1:10" s="3" customFormat="1" ht="18" customHeight="1" x14ac:dyDescent="0.45">
      <c r="A47" s="146"/>
      <c r="B47" s="147"/>
      <c r="C47" s="50"/>
      <c r="D47" s="51"/>
      <c r="E47" s="51"/>
      <c r="F47" s="52"/>
      <c r="G47" s="53"/>
      <c r="H47" s="54"/>
      <c r="I47" s="172"/>
      <c r="J47" s="173"/>
    </row>
    <row r="48" spans="1:10" s="3" customFormat="1" ht="18" customHeight="1" x14ac:dyDescent="0.45">
      <c r="A48" s="168" t="s">
        <v>19</v>
      </c>
      <c r="B48" s="169"/>
      <c r="C48" s="29"/>
      <c r="D48" s="30"/>
      <c r="E48" s="30"/>
      <c r="F48" s="41"/>
      <c r="G48" s="42"/>
      <c r="H48" s="43">
        <f>SUM(H41:H47)</f>
        <v>1800</v>
      </c>
      <c r="I48" s="170"/>
      <c r="J48" s="171"/>
    </row>
    <row r="49" spans="1:10" s="3" customFormat="1" ht="9.9" customHeight="1" x14ac:dyDescent="0.45">
      <c r="A49" s="124"/>
      <c r="B49" s="125"/>
      <c r="C49" s="125"/>
      <c r="D49" s="125"/>
      <c r="E49" s="125"/>
      <c r="F49" s="125"/>
      <c r="G49" s="125"/>
      <c r="H49" s="125"/>
      <c r="I49" s="125"/>
      <c r="J49" s="126"/>
    </row>
    <row r="50" spans="1:10" s="3" customFormat="1" ht="18" customHeight="1" x14ac:dyDescent="0.45">
      <c r="A50" s="127" t="s">
        <v>52</v>
      </c>
      <c r="B50" s="128"/>
      <c r="C50" s="55"/>
      <c r="D50" s="55"/>
      <c r="E50" s="56"/>
      <c r="F50" s="32" t="s">
        <v>13</v>
      </c>
      <c r="G50" s="32" t="s">
        <v>23</v>
      </c>
      <c r="H50" s="34" t="s">
        <v>17</v>
      </c>
      <c r="I50" s="129" t="s">
        <v>18</v>
      </c>
      <c r="J50" s="130"/>
    </row>
    <row r="51" spans="1:10" s="3" customFormat="1" ht="18" customHeight="1" x14ac:dyDescent="0.45">
      <c r="A51" s="164" t="s">
        <v>53</v>
      </c>
      <c r="B51" s="165"/>
      <c r="C51" s="57"/>
      <c r="D51" s="55"/>
      <c r="E51" s="56"/>
      <c r="F51" s="27"/>
      <c r="G51" s="38"/>
      <c r="H51" s="45"/>
      <c r="I51" s="162"/>
      <c r="J51" s="163"/>
    </row>
    <row r="52" spans="1:10" s="3" customFormat="1" ht="18" customHeight="1" x14ac:dyDescent="0.45">
      <c r="A52" s="166" t="s">
        <v>54</v>
      </c>
      <c r="B52" s="167"/>
      <c r="C52" s="57"/>
      <c r="D52" s="55"/>
      <c r="E52" s="56"/>
      <c r="F52" s="28"/>
      <c r="G52" s="38"/>
      <c r="H52" s="45"/>
      <c r="I52" s="162"/>
      <c r="J52" s="163"/>
    </row>
    <row r="53" spans="1:10" s="3" customFormat="1" ht="20.149999999999999" customHeight="1" x14ac:dyDescent="0.45">
      <c r="A53" s="168" t="s">
        <v>19</v>
      </c>
      <c r="B53" s="169"/>
      <c r="C53" s="29"/>
      <c r="D53" s="30"/>
      <c r="E53" s="30"/>
      <c r="F53" s="41"/>
      <c r="G53" s="42"/>
      <c r="H53" s="43">
        <f>SUM(H51:H52)</f>
        <v>0</v>
      </c>
      <c r="I53" s="186"/>
      <c r="J53" s="187"/>
    </row>
    <row r="54" spans="1:10" s="3" customFormat="1" ht="9.9" customHeight="1" x14ac:dyDescent="0.45">
      <c r="A54" s="124"/>
      <c r="B54" s="125"/>
      <c r="C54" s="125"/>
      <c r="D54" s="125"/>
      <c r="E54" s="125"/>
      <c r="F54" s="125"/>
      <c r="G54" s="125"/>
      <c r="H54" s="125"/>
      <c r="I54" s="125"/>
      <c r="J54" s="126"/>
    </row>
    <row r="55" spans="1:10" s="3" customFormat="1" ht="18" customHeight="1" x14ac:dyDescent="0.45">
      <c r="A55" s="127" t="s">
        <v>55</v>
      </c>
      <c r="B55" s="128"/>
      <c r="C55" s="55"/>
      <c r="D55" s="32" t="s">
        <v>14</v>
      </c>
      <c r="E55" s="33" t="s">
        <v>22</v>
      </c>
      <c r="F55" s="32" t="s">
        <v>13</v>
      </c>
      <c r="G55" s="32" t="s">
        <v>23</v>
      </c>
      <c r="H55" s="34" t="s">
        <v>17</v>
      </c>
      <c r="I55" s="129" t="s">
        <v>18</v>
      </c>
      <c r="J55" s="130"/>
    </row>
    <row r="56" spans="1:10" s="3" customFormat="1" ht="18" customHeight="1" x14ac:dyDescent="0.45">
      <c r="A56" s="164" t="s">
        <v>56</v>
      </c>
      <c r="B56" s="165"/>
      <c r="C56" s="69"/>
      <c r="D56" s="27"/>
      <c r="E56" s="26"/>
      <c r="F56" s="27"/>
      <c r="G56" s="70"/>
      <c r="H56" s="39"/>
      <c r="I56" s="144"/>
      <c r="J56" s="145"/>
    </row>
    <row r="57" spans="1:10" s="3" customFormat="1" ht="18" customHeight="1" x14ac:dyDescent="0.45">
      <c r="A57" s="174" t="s">
        <v>57</v>
      </c>
      <c r="B57" s="175"/>
      <c r="C57" s="69"/>
      <c r="D57" s="27">
        <v>1</v>
      </c>
      <c r="E57" s="26">
        <v>1</v>
      </c>
      <c r="F57" s="27"/>
      <c r="G57" s="70">
        <v>500</v>
      </c>
      <c r="H57" s="39">
        <f>G57*E57</f>
        <v>500</v>
      </c>
      <c r="I57" s="144"/>
      <c r="J57" s="145"/>
    </row>
    <row r="58" spans="1:10" s="3" customFormat="1" ht="18" customHeight="1" x14ac:dyDescent="0.45">
      <c r="A58" s="168" t="s">
        <v>19</v>
      </c>
      <c r="B58" s="169"/>
      <c r="C58" s="29"/>
      <c r="D58" s="30"/>
      <c r="E58" s="30"/>
      <c r="F58" s="41"/>
      <c r="G58" s="71"/>
      <c r="H58" s="43">
        <f>SUM(H57)</f>
        <v>500</v>
      </c>
      <c r="I58" s="181"/>
      <c r="J58" s="182"/>
    </row>
    <row r="59" spans="1:10" s="3" customFormat="1" ht="9.9" customHeight="1" x14ac:dyDescent="0.45">
      <c r="A59" s="183"/>
      <c r="B59" s="184"/>
      <c r="C59" s="184"/>
      <c r="D59" s="184"/>
      <c r="E59" s="184"/>
      <c r="F59" s="184"/>
      <c r="G59" s="184"/>
      <c r="H59" s="184"/>
      <c r="I59" s="184"/>
      <c r="J59" s="185"/>
    </row>
    <row r="60" spans="1:10" s="3" customFormat="1" ht="18" customHeight="1" x14ac:dyDescent="0.45">
      <c r="A60" s="127" t="s">
        <v>58</v>
      </c>
      <c r="B60" s="128"/>
      <c r="C60" s="57"/>
      <c r="D60" s="55"/>
      <c r="E60" s="56"/>
      <c r="F60" s="72" t="s">
        <v>59</v>
      </c>
      <c r="G60" s="73" t="s">
        <v>19</v>
      </c>
      <c r="H60" s="74" t="s">
        <v>17</v>
      </c>
      <c r="I60" s="129" t="s">
        <v>18</v>
      </c>
      <c r="J60" s="130"/>
    </row>
    <row r="61" spans="1:10" s="3" customFormat="1" ht="18" customHeight="1" x14ac:dyDescent="0.45">
      <c r="A61" s="174" t="s">
        <v>60</v>
      </c>
      <c r="B61" s="175"/>
      <c r="C61" s="57"/>
      <c r="D61" s="55"/>
      <c r="E61" s="56"/>
      <c r="F61" s="75">
        <v>0.08</v>
      </c>
      <c r="G61" s="97">
        <f>SUM(H22+H27+H38+H48)</f>
        <v>22780</v>
      </c>
      <c r="H61" s="76">
        <f>G61*F61</f>
        <v>1822.4</v>
      </c>
      <c r="I61" s="154"/>
      <c r="J61" s="155"/>
    </row>
    <row r="62" spans="1:10" s="3" customFormat="1" ht="18" customHeight="1" x14ac:dyDescent="0.45">
      <c r="A62" s="174" t="s">
        <v>61</v>
      </c>
      <c r="B62" s="175"/>
      <c r="C62" s="57"/>
      <c r="D62" s="55"/>
      <c r="E62" s="56"/>
      <c r="F62" s="75">
        <v>0.06</v>
      </c>
      <c r="G62" s="97">
        <f>G61+H58+H61+H53+I14</f>
        <v>28286.400000000001</v>
      </c>
      <c r="H62" s="76">
        <f>G62*F62</f>
        <v>1697.184</v>
      </c>
      <c r="I62" s="154"/>
      <c r="J62" s="155"/>
    </row>
    <row r="63" spans="1:10" s="3" customFormat="1" ht="18" customHeight="1" x14ac:dyDescent="0.45">
      <c r="A63" s="176" t="s">
        <v>19</v>
      </c>
      <c r="B63" s="177"/>
      <c r="C63" s="77"/>
      <c r="D63" s="78"/>
      <c r="E63" s="78"/>
      <c r="F63" s="79"/>
      <c r="G63" s="80"/>
      <c r="H63" s="81">
        <f>SUM(H61:H62)</f>
        <v>3519.5839999999998</v>
      </c>
      <c r="I63" s="178"/>
      <c r="J63" s="179"/>
    </row>
    <row r="64" spans="1:10" s="3" customFormat="1" ht="9.9" customHeight="1" x14ac:dyDescent="0.45">
      <c r="A64" s="82"/>
      <c r="B64" s="83"/>
      <c r="C64" s="84"/>
      <c r="D64" s="85"/>
      <c r="E64" s="85"/>
      <c r="F64" s="86"/>
      <c r="G64" s="87"/>
      <c r="H64" s="88"/>
      <c r="I64" s="87"/>
      <c r="J64" s="95"/>
    </row>
    <row r="65" spans="2:8" s="3" customFormat="1" ht="20.149999999999999" customHeight="1" x14ac:dyDescent="0.45">
      <c r="B65" s="89"/>
      <c r="G65" s="90" t="s">
        <v>62</v>
      </c>
      <c r="H65" s="91">
        <f>I14+H22+H27+H38+H48+H53+H58+H63</f>
        <v>29983.583999999999</v>
      </c>
    </row>
    <row r="66" spans="2:8" s="2" customFormat="1" ht="18" x14ac:dyDescent="0.45">
      <c r="F66" s="92"/>
      <c r="H66" s="93"/>
    </row>
    <row r="70" spans="2:8" x14ac:dyDescent="0.35">
      <c r="B70" s="94"/>
    </row>
  </sheetData>
  <mergeCells count="99">
    <mergeCell ref="A63:B63"/>
    <mergeCell ref="I63:J63"/>
    <mergeCell ref="C1:I2"/>
    <mergeCell ref="A58:B58"/>
    <mergeCell ref="I58:J58"/>
    <mergeCell ref="A59:J59"/>
    <mergeCell ref="A60:B60"/>
    <mergeCell ref="I60:J60"/>
    <mergeCell ref="A61:B61"/>
    <mergeCell ref="I61:J61"/>
    <mergeCell ref="A62:B62"/>
    <mergeCell ref="I62:J62"/>
    <mergeCell ref="A53:B53"/>
    <mergeCell ref="I53:J53"/>
    <mergeCell ref="A54:J54"/>
    <mergeCell ref="A55:B55"/>
    <mergeCell ref="I55:J55"/>
    <mergeCell ref="A56:B56"/>
    <mergeCell ref="I56:J56"/>
    <mergeCell ref="A57:B57"/>
    <mergeCell ref="I57:J57"/>
    <mergeCell ref="A48:B48"/>
    <mergeCell ref="I48:J48"/>
    <mergeCell ref="A49:J49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0:B50"/>
    <mergeCell ref="I50:J50"/>
    <mergeCell ref="A51:B51"/>
    <mergeCell ref="I51:J51"/>
    <mergeCell ref="A52:B52"/>
    <mergeCell ref="I52:J52"/>
    <mergeCell ref="A35:B35"/>
    <mergeCell ref="A36:B36"/>
    <mergeCell ref="A37:B37"/>
    <mergeCell ref="A38:B38"/>
    <mergeCell ref="I38:J38"/>
    <mergeCell ref="A39:J39"/>
    <mergeCell ref="A40:B40"/>
    <mergeCell ref="I40:J40"/>
    <mergeCell ref="A41:B41"/>
    <mergeCell ref="I41:J41"/>
    <mergeCell ref="A34:B34"/>
    <mergeCell ref="I34:J34"/>
    <mergeCell ref="A27:B27"/>
    <mergeCell ref="C27:D27"/>
    <mergeCell ref="I27:J27"/>
    <mergeCell ref="A28:J28"/>
    <mergeCell ref="A29:B29"/>
    <mergeCell ref="I29:J29"/>
    <mergeCell ref="A30:B30"/>
    <mergeCell ref="I30:J30"/>
    <mergeCell ref="A31:B31"/>
    <mergeCell ref="I31:J31"/>
    <mergeCell ref="A32:B32"/>
    <mergeCell ref="I32:J32"/>
    <mergeCell ref="A22:B22"/>
    <mergeCell ref="I22:J22"/>
    <mergeCell ref="A19:B19"/>
    <mergeCell ref="A33:B33"/>
    <mergeCell ref="I33:J33"/>
    <mergeCell ref="A18:B18"/>
    <mergeCell ref="I18:J18"/>
    <mergeCell ref="A20:B20"/>
    <mergeCell ref="I20:J20"/>
    <mergeCell ref="A21:B21"/>
    <mergeCell ref="I21:J21"/>
    <mergeCell ref="A14:B14"/>
    <mergeCell ref="A15:J15"/>
    <mergeCell ref="A16:B16"/>
    <mergeCell ref="I16:J16"/>
    <mergeCell ref="A17:B17"/>
    <mergeCell ref="I17:J17"/>
    <mergeCell ref="I19:J19"/>
    <mergeCell ref="I26:J26"/>
    <mergeCell ref="B3:E3"/>
    <mergeCell ref="H3:J3"/>
    <mergeCell ref="B4:C4"/>
    <mergeCell ref="B5:C5"/>
    <mergeCell ref="A6:J6"/>
    <mergeCell ref="A7:B7"/>
    <mergeCell ref="A25:B25"/>
    <mergeCell ref="A23:J23"/>
    <mergeCell ref="A24:B24"/>
    <mergeCell ref="C24:D24"/>
    <mergeCell ref="I24:J24"/>
    <mergeCell ref="C25:D25"/>
    <mergeCell ref="A26:B26"/>
    <mergeCell ref="C26:D26"/>
  </mergeCells>
  <phoneticPr fontId="13" type="noConversion"/>
  <pageMargins left="0.70763888888888904" right="0.70763888888888904" top="0.74791666666666701" bottom="0.74791666666666701" header="0.31388888888888899" footer="0.31388888888888899"/>
  <pageSetup paperSize="9" scale="5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黄佩珊</cp:lastModifiedBy>
  <cp:lastPrinted>2017-06-16T02:53:00Z</cp:lastPrinted>
  <dcterms:created xsi:type="dcterms:W3CDTF">2017-05-09T06:32:00Z</dcterms:created>
  <dcterms:modified xsi:type="dcterms:W3CDTF">2018-10-13T05:07:42Z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