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<sst xmlns="http://schemas.openxmlformats.org/spreadsheetml/2006/main" count="133" uniqueCount="101">
  <si>
    <t>【员工差旅报销单】</t>
  </si>
  <si>
    <t>姓名:</t>
  </si>
  <si>
    <t>姚艺婷</t>
  </si>
  <si>
    <t>职位:</t>
  </si>
  <si>
    <t>助理</t>
  </si>
  <si>
    <t>发生地:</t>
  </si>
  <si>
    <t>乐山</t>
  </si>
  <si>
    <t>部门:</t>
  </si>
  <si>
    <t>上海事业部</t>
  </si>
  <si>
    <t>发生日期:</t>
  </si>
  <si>
    <t>7.21-7.24</t>
  </si>
  <si>
    <t>报销日期:</t>
  </si>
  <si>
    <t>团号:</t>
  </si>
  <si>
    <t>HMOA-190716-SXY617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</si>
  <si>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</si>
  <si>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</si>
  <si>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</si>
  <si>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</si>
  <si>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</si>
  <si>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</si>
  <si>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</si>
  <si>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</si>
  <si>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成都-乐山</t>
  </si>
  <si>
    <t>差旅费</t>
  </si>
  <si>
    <t>乐山-成都机场</t>
  </si>
  <si>
    <t>市内交通（打车）</t>
  </si>
  <si>
    <t>家-机场</t>
  </si>
  <si>
    <t>机场-家</t>
  </si>
  <si>
    <t>成都机场-成都南站</t>
  </si>
  <si>
    <t>乐山站-酒店 来回</t>
  </si>
  <si>
    <t>餐费</t>
  </si>
  <si>
    <t>姚艺婷餐费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</si>
  <si>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</si>
  <si>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</si>
  <si>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</si>
  <si>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</si>
  <si>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</si>
  <si>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</si>
  <si>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</si>
  <si>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</si>
  <si>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</si>
  <si>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</si>
  <si>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上海</t>
  </si>
  <si>
    <t>出差城市</t>
  </si>
  <si>
    <t>出差起止日期</t>
  </si>
  <si>
    <t>每天金额</t>
  </si>
  <si>
    <t>天数</t>
  </si>
  <si>
    <t>7.22-7.24</t>
  </si>
  <si>
    <t>【借款报销单】</t>
  </si>
  <si>
    <t>团号：HMOA-190716-SXY617</t>
  </si>
  <si>
    <t>会议日期：2019.7.25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</si>
  <si>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</si>
  <si>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</si>
  <si>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</si>
  <si>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</si>
  <si>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</si>
  <si>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</si>
  <si>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</si>
  <si>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</si>
  <si>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</si>
  <si>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</si>
  <si>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</si>
  <si>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</si>
  <si>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</si>
  <si>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</si>
  <si>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</si>
  <si>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</si>
  <si>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</si>
  <si>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</si>
  <si>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可乐雪碧</t>
  </si>
  <si>
    <t>需有客户邮件确认，并抄送合规部。</t>
  </si>
  <si>
    <t>风油精</t>
  </si>
  <si>
    <t>背包</t>
  </si>
  <si>
    <t>巧克力、雨衣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</si>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</sst>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rgb="FF3F3F3F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indexed="8"/>
      <name val="宋体"/>
      <charset val="134"/>
    </font>
    <font>
      <sz val="11"/>
      <color rgb="FF3F3F7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5"/>
      <color theme="3"/>
      <name val="DengXian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2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7" borderId="23" applyNumberFormat="0" applyFon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1" fillId="10" borderId="19" applyNumberFormat="0" applyAlignment="0" applyProtection="0">
      <alignment vertical="center"/>
    </xf>
    <xf numFmtId="0" fontId="26" fillId="26" borderId="22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zoomScale="110" zoomScaleNormal="110" workbookViewId="0">
      <selection activeCell="J8" sqref="J8:K8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6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7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8"/>
    </row>
    <row r="7" ht="20.1" customHeight="1" spans="2:11">
      <c r="B7" s="59"/>
      <c r="C7" s="60"/>
      <c r="D7" s="61" t="s">
        <v>9</v>
      </c>
      <c r="E7" s="61"/>
      <c r="F7" s="62" t="s">
        <v>10</v>
      </c>
      <c r="G7" s="62"/>
      <c r="H7" s="61" t="s">
        <v>11</v>
      </c>
      <c r="I7" s="89"/>
      <c r="J7" s="90">
        <v>43306</v>
      </c>
      <c r="K7" s="88"/>
    </row>
    <row r="8" ht="20.1" customHeight="1" spans="2:11">
      <c r="B8" s="63"/>
      <c r="C8" s="64"/>
      <c r="D8" s="65"/>
      <c r="E8" s="65"/>
      <c r="F8" s="66"/>
      <c r="G8" s="66"/>
      <c r="H8" s="65" t="s">
        <v>12</v>
      </c>
      <c r="I8" s="91"/>
      <c r="J8" s="92" t="s">
        <v>13</v>
      </c>
      <c r="K8" s="93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14</v>
      </c>
      <c r="C10" s="69"/>
      <c r="D10" s="70" t="s">
        <v>15</v>
      </c>
      <c r="E10" s="70" t="s">
        <v>16</v>
      </c>
      <c r="F10" s="71"/>
      <c r="G10" s="72" t="s">
        <v>17</v>
      </c>
      <c r="H10" s="71" t="s">
        <v>18</v>
      </c>
      <c r="I10" s="70" t="s">
        <v>19</v>
      </c>
      <c r="J10" s="71"/>
      <c r="K10" s="72" t="s">
        <v>20</v>
      </c>
    </row>
    <row r="11" ht="20.1" customHeight="1" spans="2:11">
      <c r="B11" s="73">
        <v>1</v>
      </c>
      <c r="C11" s="74"/>
      <c r="D11" s="75"/>
      <c r="E11" s="76" t="s">
        <v>21</v>
      </c>
      <c r="F11" s="76"/>
      <c r="G11" s="77">
        <v>51</v>
      </c>
      <c r="H11" s="77">
        <v>51</v>
      </c>
      <c r="I11" s="70"/>
      <c r="J11" s="71"/>
      <c r="K11" s="94" t="s">
        <v>22</v>
      </c>
    </row>
    <row r="12" spans="2:11">
      <c r="B12" s="73">
        <v>2</v>
      </c>
      <c r="C12" s="74"/>
      <c r="D12" s="78" t="s">
        <v>23</v>
      </c>
      <c r="E12" s="76" t="s">
        <v>21</v>
      </c>
      <c r="F12" s="76"/>
      <c r="G12" s="77">
        <v>46</v>
      </c>
      <c r="H12" s="77">
        <f t="shared" ref="H12:H17" si="0">G12</f>
        <v>46</v>
      </c>
      <c r="I12" s="95"/>
      <c r="J12" s="96"/>
      <c r="K12" s="97" t="s">
        <v>24</v>
      </c>
    </row>
    <row r="13" spans="2:11">
      <c r="B13" s="73">
        <v>3</v>
      </c>
      <c r="C13" s="74"/>
      <c r="D13" s="78"/>
      <c r="E13" s="76" t="s">
        <v>25</v>
      </c>
      <c r="F13" s="76"/>
      <c r="G13" s="77">
        <v>145</v>
      </c>
      <c r="H13" s="77">
        <f t="shared" si="0"/>
        <v>145</v>
      </c>
      <c r="I13" s="95"/>
      <c r="J13" s="96"/>
      <c r="K13" s="97" t="s">
        <v>26</v>
      </c>
    </row>
    <row r="14" spans="2:11">
      <c r="B14" s="73">
        <v>4</v>
      </c>
      <c r="C14" s="74"/>
      <c r="D14" s="78"/>
      <c r="E14" s="76" t="s">
        <v>25</v>
      </c>
      <c r="F14" s="76"/>
      <c r="G14" s="77">
        <v>120</v>
      </c>
      <c r="H14" s="77">
        <f t="shared" si="0"/>
        <v>120</v>
      </c>
      <c r="I14" s="95"/>
      <c r="J14" s="96"/>
      <c r="K14" s="97" t="s">
        <v>27</v>
      </c>
    </row>
    <row r="15" spans="2:11">
      <c r="B15" s="73">
        <v>5</v>
      </c>
      <c r="C15" s="74"/>
      <c r="D15" s="78"/>
      <c r="E15" s="76" t="s">
        <v>25</v>
      </c>
      <c r="F15" s="76"/>
      <c r="G15" s="77">
        <v>50</v>
      </c>
      <c r="H15" s="77">
        <f t="shared" si="0"/>
        <v>50</v>
      </c>
      <c r="I15" s="95"/>
      <c r="J15" s="96"/>
      <c r="K15" s="97" t="s">
        <v>28</v>
      </c>
    </row>
    <row r="16" spans="2:11">
      <c r="B16" s="73">
        <v>5</v>
      </c>
      <c r="C16" s="74"/>
      <c r="D16" s="78"/>
      <c r="E16" s="76" t="s">
        <v>25</v>
      </c>
      <c r="F16" s="76"/>
      <c r="G16" s="77">
        <v>14.25</v>
      </c>
      <c r="H16" s="77">
        <f t="shared" si="0"/>
        <v>14.25</v>
      </c>
      <c r="I16" s="95"/>
      <c r="J16" s="96"/>
      <c r="K16" s="97" t="s">
        <v>29</v>
      </c>
    </row>
    <row r="17" spans="2:11">
      <c r="B17" s="73">
        <v>6</v>
      </c>
      <c r="C17" s="74"/>
      <c r="D17" s="78"/>
      <c r="E17" s="73" t="s">
        <v>30</v>
      </c>
      <c r="F17" s="74"/>
      <c r="G17" s="77">
        <v>24</v>
      </c>
      <c r="H17" s="77">
        <f t="shared" si="0"/>
        <v>24</v>
      </c>
      <c r="I17" s="95"/>
      <c r="J17" s="96"/>
      <c r="K17" s="97" t="s">
        <v>31</v>
      </c>
    </row>
    <row r="18" spans="2:11">
      <c r="B18" s="73">
        <v>7</v>
      </c>
      <c r="C18" s="74"/>
      <c r="D18" s="78"/>
      <c r="E18" s="73" t="s">
        <v>30</v>
      </c>
      <c r="F18" s="74"/>
      <c r="G18" s="77">
        <v>49.8</v>
      </c>
      <c r="H18" s="77"/>
      <c r="I18" s="95">
        <f>G18</f>
        <v>49.8</v>
      </c>
      <c r="J18" s="96"/>
      <c r="K18" s="97" t="s">
        <v>31</v>
      </c>
    </row>
    <row r="19" spans="2:11">
      <c r="B19" s="73"/>
      <c r="C19" s="74"/>
      <c r="D19" s="78"/>
      <c r="E19" s="73" t="s">
        <v>30</v>
      </c>
      <c r="F19" s="74"/>
      <c r="G19" s="77">
        <v>37.5</v>
      </c>
      <c r="H19" s="77">
        <f ca="1" t="shared" ref="H19:H24" si="1">G19</f>
        <v>37.5</v>
      </c>
      <c r="I19" s="95"/>
      <c r="J19" s="96"/>
      <c r="K19" s="97"/>
    </row>
    <row r="20" spans="2:11">
      <c r="B20" s="73"/>
      <c r="C20" s="74"/>
      <c r="D20" s="78"/>
      <c r="E20" s="73" t="s">
        <v>30</v>
      </c>
      <c r="F20" s="74"/>
      <c r="G20" s="77">
        <v>43</v>
      </c>
      <c r="H20" s="77">
        <f ca="1" t="shared" si="1"/>
        <v>43</v>
      </c>
      <c r="I20" s="95"/>
      <c r="J20" s="96"/>
      <c r="K20" s="97" t="s">
        <v>31</v>
      </c>
    </row>
    <row r="21" spans="2:11">
      <c r="B21" s="73"/>
      <c r="C21" s="74"/>
      <c r="D21" s="78"/>
      <c r="E21" s="73" t="s">
        <v>30</v>
      </c>
      <c r="F21" s="74"/>
      <c r="G21" s="77">
        <v>30</v>
      </c>
      <c r="H21" s="77">
        <f ca="1" t="shared" si="1"/>
        <v>30</v>
      </c>
      <c r="I21" s="95"/>
      <c r="J21" s="96"/>
      <c r="K21" s="97" t="s">
        <v>31</v>
      </c>
    </row>
    <row r="22" spans="2:11">
      <c r="B22" s="73">
        <v>8</v>
      </c>
      <c r="C22" s="74"/>
      <c r="D22" s="79" t="s">
        <v>32</v>
      </c>
      <c r="E22" s="76" t="s">
        <v>33</v>
      </c>
      <c r="F22" s="76"/>
      <c r="G22" s="77">
        <v>0</v>
      </c>
      <c r="H22" s="77">
        <f ca="1" t="shared" si="1"/>
        <v>0</v>
      </c>
      <c r="I22" s="95">
        <v>0</v>
      </c>
      <c r="J22" s="96"/>
      <c r="K22" s="97"/>
    </row>
    <row r="23" ht="20.1" customHeight="1" spans="2:11">
      <c r="B23" s="73">
        <v>9</v>
      </c>
      <c r="C23" s="74"/>
      <c r="D23" s="78"/>
      <c r="E23" s="76"/>
      <c r="F23" s="76"/>
      <c r="G23" s="77">
        <f ca="1" t="shared" ref="G23:G24" si="2">H23+I23</f>
        <v>0</v>
      </c>
      <c r="H23" s="77">
        <f ca="1" t="shared" si="1"/>
        <v>0</v>
      </c>
      <c r="I23" s="95">
        <v>0</v>
      </c>
      <c r="J23" s="96"/>
      <c r="K23" s="98"/>
    </row>
    <row r="24" ht="20.1" customHeight="1" spans="2:11">
      <c r="B24" s="73">
        <v>10</v>
      </c>
      <c r="C24" s="74"/>
      <c r="D24" s="80"/>
      <c r="E24" s="76"/>
      <c r="F24" s="76"/>
      <c r="G24" s="77">
        <f ca="1" t="shared" si="2"/>
        <v>0</v>
      </c>
      <c r="H24" s="77">
        <f ca="1" t="shared" si="1"/>
        <v>0</v>
      </c>
      <c r="I24" s="95">
        <v>0</v>
      </c>
      <c r="J24" s="96"/>
      <c r="K24" s="98"/>
    </row>
    <row r="25" ht="20.1" customHeight="1" spans="2:11">
      <c r="B25" s="70" t="s">
        <v>34</v>
      </c>
      <c r="C25" s="81"/>
      <c r="D25" s="81"/>
      <c r="E25" s="81"/>
      <c r="F25" s="71"/>
      <c r="G25" s="82">
        <f>SUM(G11:G21)</f>
        <v>610.55</v>
      </c>
      <c r="H25" s="82">
        <f ca="1">SUM(H11:H22)</f>
        <v>560.75</v>
      </c>
      <c r="I25" s="99">
        <f>SUM(I12:J24)</f>
        <v>49.8</v>
      </c>
      <c r="J25" s="100"/>
      <c r="K25" s="101"/>
    </row>
    <row r="26" ht="20.1" customHeight="1" spans="2:11">
      <c r="B26" s="67"/>
      <c r="C26" s="67"/>
      <c r="D26" s="67"/>
      <c r="E26" s="67"/>
      <c r="F26" s="67"/>
      <c r="G26" s="67"/>
      <c r="H26" s="67"/>
      <c r="I26" s="67"/>
      <c r="J26" s="102"/>
      <c r="K26" s="67"/>
    </row>
    <row r="27" ht="20.1" customHeight="1" spans="2:11">
      <c r="B27" s="72" t="s">
        <v>18</v>
      </c>
      <c r="C27" s="72"/>
      <c r="D27" s="72"/>
      <c r="E27" s="72"/>
      <c r="F27" s="72"/>
      <c r="G27" s="72" t="s">
        <v>35</v>
      </c>
      <c r="H27" s="72"/>
      <c r="I27" s="72"/>
      <c r="J27" s="72"/>
      <c r="K27" s="72" t="s">
        <v>36</v>
      </c>
    </row>
    <row r="28" ht="20.1" customHeight="1" spans="2:11">
      <c r="B28" s="83">
        <f ca="1">H25</f>
        <v>560.75</v>
      </c>
      <c r="C28" s="83"/>
      <c r="D28" s="83"/>
      <c r="E28" s="83"/>
      <c r="F28" s="83"/>
      <c r="G28" s="83">
        <f>I25</f>
        <v>49.8</v>
      </c>
      <c r="H28" s="83"/>
      <c r="I28" s="83"/>
      <c r="J28" s="83"/>
      <c r="K28" s="103">
        <f ca="1">SUM(B28:J28)</f>
        <v>610.55</v>
      </c>
    </row>
    <row r="29" ht="20.1" customHeight="1" spans="2:11"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ht="20.1" customHeight="1" spans="2:11">
      <c r="B30" s="67" t="s">
        <v>37</v>
      </c>
      <c r="C30" s="67"/>
      <c r="D30" s="67"/>
      <c r="E30" s="67"/>
      <c r="F30" s="67" t="s">
        <v>38</v>
      </c>
      <c r="G30" s="67" t="s">
        <v>39</v>
      </c>
      <c r="H30" s="67"/>
      <c r="I30" s="67"/>
      <c r="J30" s="67" t="s">
        <v>40</v>
      </c>
      <c r="K30" s="67"/>
    </row>
    <row r="33" ht="18" spans="1:11">
      <c r="A33" s="4" t="s">
        <v>41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5" ht="20.1" customHeight="1" spans="2:11">
      <c r="B35" s="55"/>
      <c r="C35" s="56"/>
      <c r="D35" s="57" t="s">
        <v>1</v>
      </c>
      <c r="E35" s="57"/>
      <c r="F35" s="58" t="str">
        <f>F5</f>
        <v>姚艺婷</v>
      </c>
      <c r="G35" s="58"/>
      <c r="H35" s="57" t="s">
        <v>3</v>
      </c>
      <c r="I35" s="56"/>
      <c r="J35" s="58" t="str">
        <f>J5</f>
        <v>助理</v>
      </c>
      <c r="K35" s="87"/>
    </row>
    <row r="36" ht="20.1" customHeight="1" spans="2:11">
      <c r="B36" s="59"/>
      <c r="C36" s="60"/>
      <c r="D36" s="61" t="s">
        <v>5</v>
      </c>
      <c r="E36" s="61"/>
      <c r="F36" s="62" t="s">
        <v>42</v>
      </c>
      <c r="G36" s="62"/>
      <c r="H36" s="61" t="s">
        <v>7</v>
      </c>
      <c r="I36" s="60"/>
      <c r="J36" s="62" t="str">
        <f>J6</f>
        <v>上海事业部</v>
      </c>
      <c r="K36" s="88"/>
    </row>
    <row r="37" ht="20.1" customHeight="1" spans="2:11">
      <c r="B37" s="59"/>
      <c r="C37" s="60"/>
      <c r="D37" s="61" t="s">
        <v>9</v>
      </c>
      <c r="E37" s="61"/>
      <c r="F37" s="62" t="str">
        <f>F7</f>
        <v>7.21-7.24</v>
      </c>
      <c r="G37" s="62"/>
      <c r="H37" s="61" t="s">
        <v>11</v>
      </c>
      <c r="I37" s="89"/>
      <c r="J37" s="90">
        <f>J7</f>
        <v>43306</v>
      </c>
      <c r="K37" s="88"/>
    </row>
    <row r="38" ht="20.1" customHeight="1" spans="2:11">
      <c r="B38" s="63"/>
      <c r="C38" s="64"/>
      <c r="D38" s="65"/>
      <c r="E38" s="65"/>
      <c r="F38" s="66"/>
      <c r="G38" s="66"/>
      <c r="H38" s="65" t="s">
        <v>12</v>
      </c>
      <c r="I38" s="91"/>
      <c r="J38" s="66" t="str">
        <f>J8</f>
        <v>HMOA-190716-SXY617</v>
      </c>
      <c r="K38" s="93"/>
    </row>
    <row r="39" ht="20.1" customHeight="1"/>
    <row r="40" ht="20.1" customHeight="1" spans="2:11">
      <c r="B40" s="76"/>
      <c r="C40" s="76"/>
      <c r="D40" s="84" t="s">
        <v>43</v>
      </c>
      <c r="E40" s="76" t="s">
        <v>44</v>
      </c>
      <c r="F40" s="76"/>
      <c r="G40" s="77" t="s">
        <v>45</v>
      </c>
      <c r="H40" s="77" t="s">
        <v>46</v>
      </c>
      <c r="I40" s="77" t="s">
        <v>34</v>
      </c>
      <c r="J40" s="77"/>
      <c r="K40" s="104" t="s">
        <v>20</v>
      </c>
    </row>
    <row r="41" spans="2:11">
      <c r="B41" s="76">
        <v>1</v>
      </c>
      <c r="C41" s="76"/>
      <c r="D41" s="84" t="s">
        <v>6</v>
      </c>
      <c r="E41" s="76" t="s">
        <v>47</v>
      </c>
      <c r="F41" s="76"/>
      <c r="G41" s="77">
        <v>100</v>
      </c>
      <c r="H41" s="77">
        <v>3</v>
      </c>
      <c r="I41" s="95">
        <f>G41*H41</f>
        <v>300</v>
      </c>
      <c r="J41" s="96"/>
      <c r="K41" s="104" t="str">
        <f>E41</f>
        <v>7.22-7.24</v>
      </c>
    </row>
    <row r="42" ht="20.1" customHeight="1" spans="2:11">
      <c r="B42" s="76">
        <v>2</v>
      </c>
      <c r="C42" s="76"/>
      <c r="D42" s="84" t="s">
        <v>6</v>
      </c>
      <c r="E42" s="76">
        <v>7.21</v>
      </c>
      <c r="F42" s="76"/>
      <c r="G42" s="77">
        <v>200</v>
      </c>
      <c r="H42" s="77">
        <v>1</v>
      </c>
      <c r="I42" s="95">
        <f>G42*H42</f>
        <v>200</v>
      </c>
      <c r="J42" s="96"/>
      <c r="K42" s="104">
        <f>E42</f>
        <v>7.21</v>
      </c>
    </row>
    <row r="43" ht="20.1" customHeight="1" spans="2:11">
      <c r="B43" s="76">
        <v>3</v>
      </c>
      <c r="C43" s="76"/>
      <c r="D43" s="85"/>
      <c r="E43" s="76"/>
      <c r="F43" s="76"/>
      <c r="G43" s="77"/>
      <c r="H43" s="77"/>
      <c r="I43" s="95"/>
      <c r="J43" s="96"/>
      <c r="K43" s="97"/>
    </row>
    <row r="44" ht="20.1" customHeight="1" spans="2:11">
      <c r="B44" s="70" t="s">
        <v>34</v>
      </c>
      <c r="C44" s="81"/>
      <c r="D44" s="81"/>
      <c r="E44" s="81"/>
      <c r="F44" s="71"/>
      <c r="G44" s="82"/>
      <c r="H44" s="82"/>
      <c r="I44" s="99">
        <f>SUM(I41:J43)</f>
        <v>500</v>
      </c>
      <c r="J44" s="100"/>
      <c r="K44" s="101"/>
    </row>
    <row r="45" ht="20.1" customHeight="1" spans="2:11">
      <c r="B45" s="67" t="s">
        <v>37</v>
      </c>
      <c r="C45" s="67"/>
      <c r="D45" s="67"/>
      <c r="E45" s="67"/>
      <c r="F45" s="67" t="s">
        <v>38</v>
      </c>
      <c r="G45" s="67" t="s">
        <v>39</v>
      </c>
      <c r="H45" s="67"/>
      <c r="I45" s="67"/>
      <c r="J45" s="67" t="s">
        <v>40</v>
      </c>
      <c r="K45" s="67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E19:F19"/>
    <mergeCell ref="E20:F20"/>
    <mergeCell ref="E21:F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2:D18"/>
    <mergeCell ref="D22:D2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topLeftCell="A44" workbookViewId="0">
      <selection activeCell="F57" sqref="F57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48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49</v>
      </c>
      <c r="I4" s="5"/>
      <c r="J4" s="5" t="s">
        <v>50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51</v>
      </c>
      <c r="C6" s="9" t="s">
        <v>52</v>
      </c>
      <c r="D6" s="9"/>
      <c r="E6" s="9"/>
      <c r="F6" s="10" t="s">
        <v>53</v>
      </c>
      <c r="G6" s="10"/>
      <c r="H6" s="10"/>
      <c r="I6" s="10"/>
      <c r="J6" s="8" t="s">
        <v>54</v>
      </c>
    </row>
    <row r="7" customHeight="1" spans="1:10">
      <c r="A7" s="7"/>
      <c r="B7" s="8"/>
      <c r="C7" s="11" t="s">
        <v>55</v>
      </c>
      <c r="D7" s="12" t="s">
        <v>56</v>
      </c>
      <c r="E7" s="9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8"/>
    </row>
    <row r="8" customHeight="1" spans="1:10">
      <c r="A8" s="13">
        <v>1</v>
      </c>
      <c r="B8" s="14" t="s">
        <v>62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64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65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68</v>
      </c>
      <c r="C17" s="23">
        <v>0</v>
      </c>
      <c r="D17" s="21">
        <v>0</v>
      </c>
      <c r="E17" s="23">
        <f>C17*D17</f>
        <v>0</v>
      </c>
      <c r="F17" s="15">
        <v>376</v>
      </c>
      <c r="G17" s="15">
        <v>0</v>
      </c>
      <c r="H17" s="15">
        <f>F17+G17</f>
        <v>376</v>
      </c>
      <c r="I17" s="39" t="s">
        <v>69</v>
      </c>
      <c r="J17" s="44" t="s">
        <v>70</v>
      </c>
    </row>
    <row r="18" customHeight="1" spans="1:10">
      <c r="A18" s="27"/>
      <c r="B18" s="28"/>
      <c r="C18" s="29"/>
      <c r="D18" s="27"/>
      <c r="E18" s="29"/>
      <c r="F18" s="15">
        <v>85</v>
      </c>
      <c r="G18" s="15">
        <v>0</v>
      </c>
      <c r="H18" s="15">
        <f>F18+G18</f>
        <v>85</v>
      </c>
      <c r="I18" s="39" t="s">
        <v>71</v>
      </c>
      <c r="J18" s="45"/>
    </row>
    <row r="19" customHeight="1" spans="1:10">
      <c r="A19" s="27"/>
      <c r="B19" s="28"/>
      <c r="C19" s="29"/>
      <c r="D19" s="27"/>
      <c r="E19" s="29"/>
      <c r="F19" s="15">
        <v>437.8</v>
      </c>
      <c r="G19" s="15">
        <v>0</v>
      </c>
      <c r="H19" s="15">
        <f>F19+G19</f>
        <v>437.8</v>
      </c>
      <c r="I19" s="39" t="s">
        <v>72</v>
      </c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268.6</v>
      </c>
      <c r="H20" s="15">
        <f>F20+G20</f>
        <v>268.6</v>
      </c>
      <c r="I20" s="39" t="s">
        <v>73</v>
      </c>
      <c r="J20" s="45"/>
    </row>
    <row r="21" customFormat="1" customHeight="1" spans="1:10">
      <c r="A21" s="24"/>
      <c r="B21" s="25"/>
      <c r="C21" s="26"/>
      <c r="D21" s="24"/>
      <c r="E21" s="26"/>
      <c r="F21" s="15">
        <v>0</v>
      </c>
      <c r="G21" s="15">
        <v>0</v>
      </c>
      <c r="H21" s="15">
        <f>F21+G21</f>
        <v>0</v>
      </c>
      <c r="I21" s="39"/>
      <c r="J21" s="45"/>
    </row>
    <row r="22" s="1" customFormat="1" customHeight="1" spans="1:10">
      <c r="A22" s="17"/>
      <c r="B22" s="18" t="s">
        <v>74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898.8</v>
      </c>
      <c r="G22" s="19">
        <f>SUM(G17:G20)</f>
        <v>268.6</v>
      </c>
      <c r="H22" s="19">
        <f>SUM(H17:H21)</f>
        <v>1167.4</v>
      </c>
      <c r="I22" s="42"/>
      <c r="J22" s="46"/>
    </row>
    <row r="23" customHeight="1" spans="1:10">
      <c r="A23" s="13">
        <v>4</v>
      </c>
      <c r="B23" s="14" t="s">
        <v>75</v>
      </c>
      <c r="C23" s="15">
        <v>0</v>
      </c>
      <c r="D23" s="13">
        <v>0</v>
      </c>
      <c r="E23" s="16">
        <f t="shared" ref="E22:E42" si="3">C23*D23</f>
        <v>0</v>
      </c>
      <c r="F23" s="15">
        <v>0</v>
      </c>
      <c r="G23" s="15">
        <v>0</v>
      </c>
      <c r="H23" s="15">
        <f t="shared" ref="H22:H44" si="4">F23+G23</f>
        <v>0</v>
      </c>
      <c r="I23" s="39"/>
      <c r="J23" s="44" t="s">
        <v>76</v>
      </c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4"/>
        <v>0</v>
      </c>
      <c r="I24" s="39"/>
      <c r="J24" s="45"/>
    </row>
    <row r="25" s="1" customFormat="1" customHeight="1" spans="1:10">
      <c r="A25" s="17"/>
      <c r="B25" s="18" t="s">
        <v>77</v>
      </c>
      <c r="C25" s="19">
        <f>C23</f>
        <v>0</v>
      </c>
      <c r="D25" s="20">
        <f>D23</f>
        <v>0</v>
      </c>
      <c r="E25" s="20">
        <f>E23</f>
        <v>0</v>
      </c>
      <c r="F25" s="19">
        <f>SUM(F23:F24)</f>
        <v>0</v>
      </c>
      <c r="G25" s="19">
        <f t="shared" ref="G25:H25" si="5">SUM(G23:G24)</f>
        <v>0</v>
      </c>
      <c r="H25" s="19">
        <f t="shared" si="5"/>
        <v>0</v>
      </c>
      <c r="I25" s="42"/>
      <c r="J25" s="46"/>
    </row>
    <row r="26" customHeight="1" spans="1:10">
      <c r="A26" s="21">
        <v>5</v>
      </c>
      <c r="B26" s="22" t="s">
        <v>78</v>
      </c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si="4"/>
        <v>0</v>
      </c>
      <c r="I26" s="39"/>
      <c r="J26" s="40" t="s">
        <v>79</v>
      </c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ref="H27" si="6">F27+G27</f>
        <v>0</v>
      </c>
      <c r="I27" s="39"/>
      <c r="J27" s="41"/>
    </row>
    <row r="28" s="1" customFormat="1" customHeight="1" spans="1:10">
      <c r="A28" s="17"/>
      <c r="B28" s="18" t="s">
        <v>80</v>
      </c>
      <c r="C28" s="19">
        <f>SUM(C26)</f>
        <v>0</v>
      </c>
      <c r="D28" s="20">
        <f t="shared" ref="D28" si="7">SUM(D26)</f>
        <v>0</v>
      </c>
      <c r="E28" s="20">
        <f>E26</f>
        <v>0</v>
      </c>
      <c r="F28" s="19">
        <f>SUM(F26:F27)</f>
        <v>0</v>
      </c>
      <c r="G28" s="19">
        <v>0</v>
      </c>
      <c r="H28" s="19">
        <v>0</v>
      </c>
      <c r="I28" s="42"/>
      <c r="J28" s="43"/>
    </row>
    <row r="29" customHeight="1" spans="1:10">
      <c r="A29" s="13">
        <v>6</v>
      </c>
      <c r="B29" s="14" t="s">
        <v>81</v>
      </c>
      <c r="C29" s="15">
        <v>0</v>
      </c>
      <c r="D29" s="13">
        <v>0</v>
      </c>
      <c r="E29" s="16">
        <f t="shared" si="3"/>
        <v>0</v>
      </c>
      <c r="F29" s="15">
        <v>0</v>
      </c>
      <c r="G29" s="15">
        <v>0</v>
      </c>
      <c r="H29" s="15">
        <f t="shared" si="4"/>
        <v>0</v>
      </c>
      <c r="I29" s="39"/>
      <c r="J29" s="40" t="s">
        <v>82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4"/>
        <v>0</v>
      </c>
      <c r="I30" s="39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4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4"/>
        <v>0</v>
      </c>
      <c r="I32" s="39"/>
      <c r="J32" s="45"/>
    </row>
    <row r="33" s="1" customFormat="1" customHeight="1" spans="1:10">
      <c r="A33" s="17"/>
      <c r="B33" s="18" t="s">
        <v>83</v>
      </c>
      <c r="C33" s="19">
        <f>SUM(C29)</f>
        <v>0</v>
      </c>
      <c r="D33" s="20">
        <f t="shared" ref="D33:E33" si="8">SUM(D29)</f>
        <v>0</v>
      </c>
      <c r="E33" s="20">
        <f t="shared" si="8"/>
        <v>0</v>
      </c>
      <c r="F33" s="19">
        <f>SUM(F29:F32)</f>
        <v>0</v>
      </c>
      <c r="G33" s="19">
        <f t="shared" ref="G33:H33" si="9">SUM(G29:G32)</f>
        <v>0</v>
      </c>
      <c r="H33" s="19">
        <f t="shared" si="9"/>
        <v>0</v>
      </c>
      <c r="I33" s="42"/>
      <c r="J33" s="46"/>
    </row>
    <row r="34" customHeight="1" spans="1:10">
      <c r="A34" s="13">
        <v>7</v>
      </c>
      <c r="B34" s="14" t="s">
        <v>84</v>
      </c>
      <c r="C34" s="15">
        <v>0</v>
      </c>
      <c r="D34" s="13">
        <v>0</v>
      </c>
      <c r="E34" s="16">
        <f t="shared" si="3"/>
        <v>0</v>
      </c>
      <c r="F34" s="15">
        <v>0</v>
      </c>
      <c r="G34" s="15">
        <v>0</v>
      </c>
      <c r="H34" s="15">
        <f t="shared" si="4"/>
        <v>0</v>
      </c>
      <c r="I34" s="39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4"/>
        <v>0</v>
      </c>
      <c r="I35" s="39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4"/>
        <v>0</v>
      </c>
      <c r="I36" s="39"/>
      <c r="J36" s="4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4"/>
        <v>0</v>
      </c>
      <c r="I37" s="39"/>
      <c r="J37" s="48"/>
    </row>
    <row r="38" s="1" customFormat="1" customHeight="1" spans="1:10">
      <c r="A38" s="17"/>
      <c r="B38" s="18" t="s">
        <v>85</v>
      </c>
      <c r="C38" s="19">
        <f>SUM(C34)</f>
        <v>0</v>
      </c>
      <c r="D38" s="20">
        <f t="shared" ref="D38:E38" si="10">SUM(D34)</f>
        <v>0</v>
      </c>
      <c r="E38" s="20">
        <f t="shared" si="10"/>
        <v>0</v>
      </c>
      <c r="F38" s="19">
        <f>SUM(F34:F37)</f>
        <v>0</v>
      </c>
      <c r="G38" s="19">
        <f t="shared" ref="G38:H38" si="11">SUM(G34:G37)</f>
        <v>0</v>
      </c>
      <c r="H38" s="19">
        <f t="shared" si="11"/>
        <v>0</v>
      </c>
      <c r="I38" s="42"/>
      <c r="J38" s="49"/>
    </row>
    <row r="39" customHeight="1" spans="1:10">
      <c r="A39" s="13">
        <v>8</v>
      </c>
      <c r="B39" s="14" t="s">
        <v>86</v>
      </c>
      <c r="C39" s="15">
        <v>0</v>
      </c>
      <c r="D39" s="13">
        <v>0</v>
      </c>
      <c r="E39" s="16">
        <f t="shared" si="3"/>
        <v>0</v>
      </c>
      <c r="F39" s="15">
        <v>0</v>
      </c>
      <c r="G39" s="15">
        <v>0</v>
      </c>
      <c r="H39" s="15">
        <f t="shared" si="4"/>
        <v>0</v>
      </c>
      <c r="I39" s="39"/>
      <c r="J39" s="44" t="s">
        <v>87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4"/>
        <v>0</v>
      </c>
      <c r="I40" s="39"/>
      <c r="J40" s="45"/>
    </row>
    <row r="41" s="1" customFormat="1" customHeight="1" spans="1:10">
      <c r="A41" s="17"/>
      <c r="B41" s="18" t="s">
        <v>88</v>
      </c>
      <c r="C41" s="19">
        <f>SUM(C39)</f>
        <v>0</v>
      </c>
      <c r="D41" s="20">
        <f t="shared" ref="D41:E41" si="12">SUM(D39)</f>
        <v>0</v>
      </c>
      <c r="E41" s="20">
        <f t="shared" si="12"/>
        <v>0</v>
      </c>
      <c r="F41" s="19">
        <f>SUM(F39:F40)</f>
        <v>0</v>
      </c>
      <c r="G41" s="19">
        <f t="shared" ref="G41:H41" si="13">SUM(G39:G40)</f>
        <v>0</v>
      </c>
      <c r="H41" s="19">
        <f t="shared" si="13"/>
        <v>0</v>
      </c>
      <c r="I41" s="42"/>
      <c r="J41" s="46"/>
    </row>
    <row r="42" customHeight="1" spans="1:10">
      <c r="A42" s="13">
        <v>9</v>
      </c>
      <c r="B42" s="14" t="s">
        <v>89</v>
      </c>
      <c r="C42" s="15">
        <v>0</v>
      </c>
      <c r="D42" s="13">
        <v>0</v>
      </c>
      <c r="E42" s="16">
        <f t="shared" si="3"/>
        <v>0</v>
      </c>
      <c r="F42" s="15">
        <v>0</v>
      </c>
      <c r="G42" s="15">
        <v>0</v>
      </c>
      <c r="H42" s="15">
        <f t="shared" si="4"/>
        <v>0</v>
      </c>
      <c r="I42" s="39"/>
      <c r="J42" s="40" t="s">
        <v>90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4"/>
        <v>0</v>
      </c>
      <c r="I43" s="39"/>
      <c r="J43" s="41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4"/>
        <v>0</v>
      </c>
      <c r="I44" s="39"/>
      <c r="J44" s="41"/>
    </row>
    <row r="45" s="1" customFormat="1" customHeight="1" spans="1:10">
      <c r="A45" s="17"/>
      <c r="B45" s="18" t="s">
        <v>91</v>
      </c>
      <c r="C45" s="19">
        <f>SUM(C42)</f>
        <v>0</v>
      </c>
      <c r="D45" s="20">
        <f t="shared" ref="D45:E45" si="14">SUM(D42)</f>
        <v>0</v>
      </c>
      <c r="E45" s="20">
        <f t="shared" si="14"/>
        <v>0</v>
      </c>
      <c r="F45" s="19">
        <f>SUM(F42:F44)</f>
        <v>0</v>
      </c>
      <c r="G45" s="19">
        <f t="shared" ref="G45:H45" si="15">SUM(G42:G44)</f>
        <v>0</v>
      </c>
      <c r="H45" s="19">
        <f t="shared" si="15"/>
        <v>0</v>
      </c>
      <c r="I45" s="42"/>
      <c r="J45" s="43"/>
    </row>
    <row r="46" customHeight="1" spans="1:10">
      <c r="A46" s="24">
        <v>10</v>
      </c>
      <c r="B46" s="14" t="s">
        <v>92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39"/>
      <c r="J46" s="48"/>
    </row>
    <row r="47" s="1" customFormat="1" customHeight="1" spans="1:10">
      <c r="A47" s="17"/>
      <c r="B47" s="18" t="s">
        <v>93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2"/>
      <c r="J47" s="49"/>
    </row>
    <row r="48" customHeight="1" spans="1:10">
      <c r="A48" s="17"/>
      <c r="B48" s="18" t="s">
        <v>34</v>
      </c>
      <c r="C48" s="19">
        <f>SUM(C47,C45,C41,C38,C33,C28,C25,C22,C16,C13)</f>
        <v>0</v>
      </c>
      <c r="D48" s="20">
        <f>SUM(D47,D45,D41,D38,D33,D28,D25,D22,D16,D13)</f>
        <v>0</v>
      </c>
      <c r="E48" s="20">
        <f>SUM(E47,E45,E41,E38,E33,E28,E25,E22,E16,E13)</f>
        <v>0</v>
      </c>
      <c r="F48" s="19">
        <f>SUM(F47,F45,F41,F38,F33,F28,F25,F22,F16,F13)</f>
        <v>898.8</v>
      </c>
      <c r="G48" s="19">
        <f>SUM(G47,G45,G41,G38,G33,G28,G25,G22,G16,G13)</f>
        <v>268.6</v>
      </c>
      <c r="H48" s="19">
        <f>H13+H22+H16+H25+H28+H33+H38+H41+H45+H47</f>
        <v>1167.4</v>
      </c>
      <c r="I48" s="42"/>
      <c r="J48" s="50"/>
    </row>
    <row r="52" customHeight="1" spans="1:9">
      <c r="A52" s="30" t="s">
        <v>94</v>
      </c>
      <c r="B52" s="31"/>
      <c r="C52" s="32" t="s">
        <v>95</v>
      </c>
      <c r="D52" s="32"/>
      <c r="E52" s="32" t="s">
        <v>96</v>
      </c>
      <c r="F52" s="32"/>
      <c r="G52" s="32" t="s">
        <v>97</v>
      </c>
      <c r="H52" s="32"/>
      <c r="I52" s="51" t="s">
        <v>98</v>
      </c>
    </row>
    <row r="53" customHeight="1" spans="1:9">
      <c r="A53" s="33">
        <f>E48</f>
        <v>0</v>
      </c>
      <c r="B53" s="34"/>
      <c r="C53" s="34">
        <f>H48</f>
        <v>1167.4</v>
      </c>
      <c r="D53" s="34"/>
      <c r="E53" s="34">
        <f>F48</f>
        <v>898.8</v>
      </c>
      <c r="F53" s="34"/>
      <c r="G53" s="34">
        <f>G48</f>
        <v>268.6</v>
      </c>
      <c r="H53" s="34"/>
      <c r="I53" s="52">
        <f>A53-C53</f>
        <v>-1167.4</v>
      </c>
    </row>
    <row r="55" customHeight="1" spans="1:9">
      <c r="A55" s="35" t="s">
        <v>99</v>
      </c>
      <c r="B55" s="36"/>
      <c r="C55" s="37" t="s">
        <v>38</v>
      </c>
      <c r="D55" s="35"/>
      <c r="E55" s="35" t="s">
        <v>100</v>
      </c>
      <c r="F55" s="35"/>
      <c r="G55" s="35" t="s">
        <v>40</v>
      </c>
      <c r="H55" s="35"/>
      <c r="I55" s="36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C8:C12"/>
    <mergeCell ref="C14:C15"/>
    <mergeCell ref="C17:C21"/>
    <mergeCell ref="C23:C24"/>
    <mergeCell ref="C29:C32"/>
    <mergeCell ref="C34:C37"/>
    <mergeCell ref="C39:C40"/>
    <mergeCell ref="C42:C44"/>
    <mergeCell ref="D8:D12"/>
    <mergeCell ref="D14:D15"/>
    <mergeCell ref="D17:D21"/>
    <mergeCell ref="D23:D24"/>
    <mergeCell ref="D29:D32"/>
    <mergeCell ref="D34:D37"/>
    <mergeCell ref="D39:D40"/>
    <mergeCell ref="D42:D44"/>
    <mergeCell ref="E8:E12"/>
    <mergeCell ref="E14:E15"/>
    <mergeCell ref="E17:E21"/>
    <mergeCell ref="E23:E24"/>
    <mergeCell ref="E29:E32"/>
    <mergeCell ref="E34:E37"/>
    <mergeCell ref="E39:E40"/>
    <mergeCell ref="E42:E44"/>
    <mergeCell ref="J4:J5"/>
    <mergeCell ref="J6:J7"/>
    <mergeCell ref="J8:J13"/>
    <mergeCell ref="J14:J16"/>
    <mergeCell ref="J17:J22"/>
    <mergeCell ref="J23:J25"/>
    <mergeCell ref="J29:J33"/>
    <mergeCell ref="J34:J38"/>
    <mergeCell ref="J39:J41"/>
    <mergeCell ref="J42:J45"/>
    <mergeCell ref="J46:J47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2019-07-25T05:00:14Z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