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firstSheet="2" activeTab="2"/>
  </bookViews>
  <sheets>
    <sheet name="总计" sheetId="21" state="hidden" r:id="rId1"/>
    <sheet name="Sheet3" sheetId="24" state="hidden" r:id="rId2"/>
    <sheet name="主编吹风会" sheetId="23" r:id="rId3"/>
    <sheet name="房差名单" sheetId="25" r:id="rId4"/>
    <sheet name="机票-六折版 " sheetId="20" state="hidden" r:id="rId5"/>
    <sheet name="希尔顿" sheetId="8" state="hidden" r:id="rId6"/>
  </sheets>
  <calcPr calcId="144525" concurrentCalc="0"/>
</workbook>
</file>

<file path=xl/sharedStrings.xml><?xml version="1.0" encoding="utf-8"?>
<sst xmlns="http://schemas.openxmlformats.org/spreadsheetml/2006/main" count="194" uniqueCount="149">
  <si>
    <t>凯迪拉克XT6实拍&amp;设计品鉴
预算（机票六折）</t>
  </si>
  <si>
    <t>旅行社
Agency</t>
  </si>
  <si>
    <t>机票</t>
  </si>
  <si>
    <t>合计
Grand Total</t>
  </si>
  <si>
    <t>凯迪拉克XT6 项目</t>
  </si>
  <si>
    <t>设计品鉴
Agency</t>
  </si>
  <si>
    <t>科技品鉴</t>
  </si>
  <si>
    <t>申请费用-395000</t>
  </si>
  <si>
    <t xml:space="preserve">Event:                 </t>
  </si>
  <si>
    <t>凯迪拉克主编吹风会</t>
  </si>
  <si>
    <t xml:space="preserve">Date:                  </t>
  </si>
  <si>
    <t>康辉集团北京国际会议展览有限公司</t>
  </si>
  <si>
    <t xml:space="preserve">VENUE:                  </t>
  </si>
  <si>
    <t>2019年5月23-24日</t>
  </si>
  <si>
    <t xml:space="preserve">Project No:               </t>
  </si>
  <si>
    <t xml:space="preserve">Number of person:       </t>
  </si>
  <si>
    <t xml:space="preserve">项目 Item </t>
  </si>
  <si>
    <t>明细 Description</t>
  </si>
  <si>
    <t>单价 Unit Cost</t>
  </si>
  <si>
    <t>次数 Time</t>
  </si>
  <si>
    <t>数量 Qty.</t>
  </si>
  <si>
    <t>合计 Total</t>
  </si>
  <si>
    <t>备注 Remark</t>
  </si>
  <si>
    <t>Hotel-酒店住宿</t>
  </si>
  <si>
    <t>客房要求/Room request：
1、电话：开通国内长途、关闭国际长途
telephone:open the domestic , close  the international
2、网络：可宽带上网
network: broadband Internet access
3、关闭MINI BAR、洗衣服务、签单权以及房间内可能有的收费项目（如收费电视等）
close MINI BAR, laundry service and the room may have charging items (e.g., pay TV, etc.)
4、早餐：均含一早
breakfast for one person
5、环境：干净、舒适、相对安静（尤其针是媒体）。媒体房间尽量保证大床房，房间朝向相对采光好，空气流通，无异味，房型尽量规整宽阔统一
 environment: clean, comfortable, relatively quiet (especially for the media).Keep one bed room, media room  at relatively daylighting is good, the air circulation, no peculiar smell, room neat wide unified as far as possible
6、客房数量：确定好数量后允许再上下浮动10％
guest room number: make sure good quantity allowed to fluctuate 10% again
7、酒店电梯间、走廊显示屏及房间开机画面，要播放SGM的主KV
the hotel elevator, corridor boot screen, screen and room to play SGM KV
Hotel check-in counter：
8、酒店大堂门口媒体签到台，允许背板搭建，酒店提供签到桌、桌布座椅、鲜花，酒店大堂不允许有其他品牌的相关签到物品
The hotel lobby entrance media check-in desk allows the back board to be set up, the hotel provides the check-in table, tablecloth seat, flowers, the hotel lobby is not allowed to have other brand related check-in items</t>
  </si>
  <si>
    <t>公付房费</t>
  </si>
  <si>
    <t>大床房
one-bed room</t>
  </si>
  <si>
    <t xml:space="preserve">媒体相关
Media Related
2位外地媒体房间
</t>
  </si>
  <si>
    <t>房差</t>
  </si>
  <si>
    <t>房间差价16间夜</t>
  </si>
  <si>
    <t>杂费</t>
  </si>
  <si>
    <t>Jiang Hong房间送餐费用</t>
  </si>
  <si>
    <t>房间送餐费用</t>
  </si>
  <si>
    <t>媒体用餐/media dinner：
1、餐厅门口需放置与活动相关的指示牌，方便客人找寻。
At the door of the restaurant, there should be a signage related to the activity to facilitate the search.
2、酒店需事先准备自助晚餐券。酒店在媒体用餐后根据收集到的实际餐券与SGM结算费用。
The hotel should prepare the buffet dinner voucher in advance. The hotel will settle the fees according to the actual meal coupon and SGM after the media meal</t>
  </si>
  <si>
    <t>媒体晚餐</t>
  </si>
  <si>
    <t>媒体晚餐
media lunch</t>
  </si>
  <si>
    <t>梧桐餐厅</t>
  </si>
  <si>
    <t>媒体午餐</t>
  </si>
  <si>
    <t>媒体午餐
media dinner</t>
  </si>
  <si>
    <t>23日5+咖啡</t>
  </si>
  <si>
    <t>东八时区餐厅</t>
  </si>
  <si>
    <t>Transportation/大巴需求（根据媒体具体航班调整需求）</t>
  </si>
  <si>
    <t>GL10（全天）</t>
  </si>
  <si>
    <t>东隅酒店-798-梧桐餐厅-东隅酒店</t>
  </si>
  <si>
    <t>GL11（全天）</t>
  </si>
  <si>
    <t>东隅酒店-798-首都机场</t>
  </si>
  <si>
    <t>专车费用</t>
  </si>
  <si>
    <t>Others/其他</t>
  </si>
  <si>
    <t>媒体机票</t>
  </si>
  <si>
    <t>上海-北京往返</t>
  </si>
  <si>
    <t>广州-北京返往</t>
  </si>
  <si>
    <t>广州-北京</t>
  </si>
  <si>
    <t>北京-成都</t>
  </si>
  <si>
    <t>工作人员报销费用</t>
  </si>
  <si>
    <r>
      <rPr>
        <sz val="9"/>
        <rFont val="微软雅黑"/>
        <charset val="134"/>
      </rPr>
      <t>总计（Net）</t>
    </r>
  </si>
  <si>
    <t>服务费（10%）</t>
  </si>
  <si>
    <t>总计（不含增值税6%）</t>
  </si>
  <si>
    <t>总计（含增值税6%）</t>
  </si>
  <si>
    <t>蒋弘</t>
  </si>
  <si>
    <t>黄斯韵</t>
  </si>
  <si>
    <t>刘安宇</t>
  </si>
  <si>
    <t>韩纪誉</t>
  </si>
  <si>
    <t>任立雯</t>
  </si>
  <si>
    <t>Client:</t>
  </si>
  <si>
    <r>
      <rPr>
        <sz val="9"/>
        <rFont val="宋体"/>
        <charset val="134"/>
      </rPr>
      <t>凯迪拉克</t>
    </r>
  </si>
  <si>
    <t>To:</t>
  </si>
  <si>
    <t>Fax:</t>
  </si>
  <si>
    <t>From:</t>
  </si>
  <si>
    <t>Date</t>
  </si>
  <si>
    <t>Project:</t>
  </si>
  <si>
    <t>凯迪拉克XT6实拍&amp;设计品鉴</t>
  </si>
  <si>
    <r>
      <rPr>
        <b/>
        <sz val="9"/>
        <color indexed="9"/>
        <rFont val="宋体"/>
        <charset val="134"/>
      </rPr>
      <t>编号</t>
    </r>
    <r>
      <rPr>
        <b/>
        <sz val="9"/>
        <color indexed="9"/>
        <rFont val="Arial"/>
        <charset val="134"/>
      </rPr>
      <t>No.</t>
    </r>
  </si>
  <si>
    <r>
      <rPr>
        <b/>
        <sz val="9"/>
        <color indexed="9"/>
        <rFont val="宋体"/>
        <charset val="134"/>
      </rPr>
      <t>项目</t>
    </r>
    <r>
      <rPr>
        <b/>
        <sz val="9"/>
        <color indexed="9"/>
        <rFont val="Arial"/>
        <charset val="134"/>
      </rPr>
      <t xml:space="preserve"> Item </t>
    </r>
  </si>
  <si>
    <r>
      <rPr>
        <b/>
        <sz val="9"/>
        <color indexed="9"/>
        <rFont val="宋体"/>
        <charset val="134"/>
      </rPr>
      <t>明细</t>
    </r>
    <r>
      <rPr>
        <b/>
        <sz val="9"/>
        <color indexed="9"/>
        <rFont val="Arial"/>
        <charset val="134"/>
      </rPr>
      <t xml:space="preserve"> Description</t>
    </r>
  </si>
  <si>
    <r>
      <rPr>
        <b/>
        <sz val="9"/>
        <color indexed="9"/>
        <rFont val="宋体"/>
        <charset val="134"/>
      </rPr>
      <t>说明</t>
    </r>
    <r>
      <rPr>
        <b/>
        <sz val="9"/>
        <color indexed="9"/>
        <rFont val="Arial"/>
        <charset val="134"/>
      </rPr>
      <t xml:space="preserve"> Remark</t>
    </r>
  </si>
  <si>
    <r>
      <rPr>
        <b/>
        <sz val="9"/>
        <color indexed="9"/>
        <rFont val="宋体"/>
        <charset val="134"/>
      </rPr>
      <t>单价</t>
    </r>
    <r>
      <rPr>
        <b/>
        <sz val="9"/>
        <color indexed="9"/>
        <rFont val="Arial"/>
        <charset val="134"/>
      </rPr>
      <t>Unit Price</t>
    </r>
  </si>
  <si>
    <t>折扣</t>
  </si>
  <si>
    <r>
      <rPr>
        <b/>
        <sz val="9"/>
        <color indexed="9"/>
        <rFont val="宋体"/>
        <charset val="134"/>
      </rPr>
      <t>数目</t>
    </r>
    <r>
      <rPr>
        <b/>
        <sz val="9"/>
        <color indexed="9"/>
        <rFont val="Arial"/>
        <charset val="134"/>
      </rPr>
      <t>/</t>
    </r>
    <r>
      <rPr>
        <b/>
        <sz val="9"/>
        <color indexed="9"/>
        <rFont val="宋体"/>
        <charset val="134"/>
      </rPr>
      <t>单位</t>
    </r>
    <r>
      <rPr>
        <b/>
        <sz val="9"/>
        <color indexed="9"/>
        <rFont val="Arial"/>
        <charset val="134"/>
      </rPr>
      <t xml:space="preserve"> Qty.</t>
    </r>
  </si>
  <si>
    <r>
      <rPr>
        <b/>
        <sz val="9"/>
        <color indexed="9"/>
        <rFont val="宋体"/>
        <charset val="134"/>
      </rPr>
      <t>小计</t>
    </r>
    <r>
      <rPr>
        <b/>
        <sz val="9"/>
        <color indexed="9"/>
        <rFont val="Arial"/>
        <charset val="134"/>
      </rPr>
      <t>Total</t>
    </r>
  </si>
  <si>
    <r>
      <rPr>
        <b/>
        <sz val="9"/>
        <rFont val="Arial"/>
        <charset val="134"/>
      </rPr>
      <t xml:space="preserve"> </t>
    </r>
    <r>
      <rPr>
        <b/>
        <sz val="9"/>
        <rFont val="宋体"/>
        <charset val="134"/>
      </rPr>
      <t>交通</t>
    </r>
    <r>
      <rPr>
        <b/>
        <sz val="9"/>
        <rFont val="Arial"/>
        <charset val="134"/>
      </rPr>
      <t xml:space="preserve"> </t>
    </r>
  </si>
  <si>
    <r>
      <rPr>
        <sz val="9"/>
        <rFont val="宋体"/>
        <charset val="134"/>
      </rPr>
      <t>媒体机票</t>
    </r>
    <r>
      <rPr>
        <sz val="9"/>
        <rFont val="Arial"/>
        <charset val="134"/>
      </rPr>
      <t xml:space="preserve"> 
Media airfare </t>
    </r>
  </si>
  <si>
    <r>
      <rPr>
        <sz val="9"/>
        <rFont val="宋体"/>
        <charset val="134"/>
      </rPr>
      <t>媒体往返机票
（</t>
    </r>
    <r>
      <rPr>
        <sz val="9"/>
        <rFont val="Arial"/>
        <charset val="134"/>
      </rPr>
      <t xml:space="preserve">BJ-SH-BJ) Economy </t>
    </r>
  </si>
  <si>
    <r>
      <rPr>
        <sz val="9"/>
        <rFont val="宋体"/>
        <charset val="134"/>
      </rPr>
      <t>人次</t>
    </r>
  </si>
  <si>
    <r>
      <rPr>
        <sz val="9"/>
        <rFont val="宋体"/>
        <charset val="134"/>
      </rPr>
      <t>媒体往返机票
（</t>
    </r>
    <r>
      <rPr>
        <sz val="9"/>
        <rFont val="Arial"/>
        <charset val="134"/>
      </rPr>
      <t xml:space="preserve">GZ-SH-GZ) Economy </t>
    </r>
  </si>
  <si>
    <r>
      <rPr>
        <sz val="9"/>
        <rFont val="宋体"/>
        <charset val="134"/>
      </rPr>
      <t>媒体往返机票
（</t>
    </r>
    <r>
      <rPr>
        <sz val="9"/>
        <rFont val="Arial"/>
        <charset val="134"/>
      </rPr>
      <t xml:space="preserve">CD-SH-CD) Economy </t>
    </r>
  </si>
  <si>
    <r>
      <rPr>
        <sz val="9"/>
        <rFont val="宋体"/>
        <charset val="134"/>
      </rPr>
      <t>媒体往返机票
（</t>
    </r>
    <r>
      <rPr>
        <sz val="9"/>
        <rFont val="Arial"/>
        <charset val="134"/>
      </rPr>
      <t xml:space="preserve">CC-SH-CC) Economy </t>
    </r>
  </si>
  <si>
    <r>
      <rPr>
        <sz val="9"/>
        <rFont val="宋体"/>
        <charset val="134"/>
      </rPr>
      <t>媒体往返机票
（</t>
    </r>
    <r>
      <rPr>
        <sz val="9"/>
        <rFont val="Arial"/>
        <charset val="134"/>
      </rPr>
      <t xml:space="preserve">CQ-SH-CQ) Economy </t>
    </r>
  </si>
  <si>
    <r>
      <rPr>
        <sz val="9"/>
        <rFont val="宋体"/>
        <charset val="134"/>
      </rPr>
      <t>媒体往返机票
（</t>
    </r>
    <r>
      <rPr>
        <sz val="9"/>
        <rFont val="Arial"/>
        <charset val="134"/>
      </rPr>
      <t xml:space="preserve">SZ-SH-SZ) Economy </t>
    </r>
  </si>
  <si>
    <r>
      <rPr>
        <sz val="9"/>
        <rFont val="宋体"/>
        <charset val="134"/>
      </rPr>
      <t>工作人员机票</t>
    </r>
    <r>
      <rPr>
        <sz val="9"/>
        <rFont val="Arial"/>
        <charset val="134"/>
      </rPr>
      <t xml:space="preserve"> 
Media airfare </t>
    </r>
  </si>
  <si>
    <r>
      <rPr>
        <sz val="9"/>
        <rFont val="宋体"/>
        <charset val="134"/>
      </rPr>
      <t>往返机票
（</t>
    </r>
    <r>
      <rPr>
        <sz val="9"/>
        <rFont val="Arial"/>
        <charset val="134"/>
      </rPr>
      <t xml:space="preserve">BJ-SH-BJ) Economy </t>
    </r>
  </si>
  <si>
    <r>
      <rPr>
        <b/>
        <sz val="9"/>
        <color indexed="9"/>
        <rFont val="宋体"/>
        <charset val="134"/>
      </rPr>
      <t xml:space="preserve">总计
</t>
    </r>
    <r>
      <rPr>
        <b/>
        <sz val="9"/>
        <color indexed="9"/>
        <rFont val="Arial"/>
        <charset val="134"/>
      </rPr>
      <t>Grand Total</t>
    </r>
  </si>
  <si>
    <t>SGM2017成都车展&amp;凯迪拉克XT5试驾</t>
  </si>
  <si>
    <t>8月23日-27日</t>
  </si>
  <si>
    <t>项目</t>
  </si>
  <si>
    <t>规格</t>
  </si>
  <si>
    <t>单价</t>
  </si>
  <si>
    <t>次数</t>
  </si>
  <si>
    <t>数量</t>
  </si>
  <si>
    <t>合计</t>
  </si>
  <si>
    <t>备注</t>
  </si>
  <si>
    <t>酒店相关：希尔顿</t>
  </si>
  <si>
    <t>客房要求：
1、电话：开通国内长途、关闭国际长途
2、网络：可宽带上网
3、关闭MINI BAR、洗衣服务、签单权以及房间内可能有的收费项目（如收费电视等）
4、早餐：均含双早
5、环境：干净、舒适、相对安静（尤其针是媒体）。媒体房间尽量保证大床房，房型统一
6、客房数量：确定好数量后允许再上下浮动10％</t>
  </si>
  <si>
    <t>8月23日大床房</t>
  </si>
  <si>
    <t>8月24日大床房</t>
  </si>
  <si>
    <t>8月25日大床房</t>
  </si>
  <si>
    <t>8月26日大床房</t>
  </si>
  <si>
    <t>工作人员标间8月22日-27日</t>
  </si>
  <si>
    <t>工作人员标间8月23日-25日</t>
  </si>
  <si>
    <t>会议室门口媒体签到台，允许背板搭建，酒店提供签到桌、桌布座椅、鲜花，酒店大堂不允许有其他竞品的相关签到物品</t>
  </si>
  <si>
    <t>300平米的纳斯卡厅  8月22日入场搭建
8月23日-26日四天会议室晚上撤场</t>
  </si>
  <si>
    <t>房内welcome package</t>
  </si>
  <si>
    <t>会议室及用餐
1、餐厅门口需放置与活动相关的指示牌，方便客人找寻。
2、酒店需事先准备自助午餐和晚餐券。酒店在媒体用餐后根据收集到的实际餐券与SGM结算费用。</t>
  </si>
  <si>
    <r>
      <rPr>
        <sz val="9"/>
        <rFont val="微软雅黑"/>
        <charset val="134"/>
      </rPr>
      <t xml:space="preserve">媒体自助餐
</t>
    </r>
    <r>
      <rPr>
        <sz val="9"/>
        <color indexed="10"/>
        <rFont val="微软雅黑"/>
        <charset val="134"/>
      </rPr>
      <t>需</t>
    </r>
    <r>
      <rPr>
        <sz val="9"/>
        <color indexed="10"/>
        <rFont val="微软雅黑"/>
        <charset val="134"/>
      </rPr>
      <t>均含软饮畅饮</t>
    </r>
  </si>
  <si>
    <t>酒店自助餐
8月23日  25人25餐
8月24日  78人78餐
8月25日  75人75餐
8月26日  24人24餐</t>
  </si>
  <si>
    <t>储藏室
提供一间较大的空置会议室</t>
  </si>
  <si>
    <t>存放媒体礼品等物料</t>
  </si>
  <si>
    <t>大巴需求（根据媒体具体航班调整需求）</t>
  </si>
  <si>
    <t>8月22日 下午工作人员踩点</t>
  </si>
  <si>
    <t>考斯特（全天）</t>
  </si>
  <si>
    <t>8月23日第一批试驾媒体接机（机场-酒店）</t>
  </si>
  <si>
    <t>考斯特（仅接机）</t>
  </si>
  <si>
    <t>GL8全天</t>
  </si>
  <si>
    <t>8月24日媒体（酒店-展馆-酒店）</t>
  </si>
  <si>
    <t>大巴</t>
  </si>
  <si>
    <t>8月26日第一批试驾媒体送机（酒店-机场）</t>
  </si>
  <si>
    <t>大巴（仅送机）</t>
  </si>
  <si>
    <t>考斯特全天</t>
  </si>
  <si>
    <t>8月24日第二批试驾媒体\雪佛兰实拍媒体接机（机场--酒店）</t>
  </si>
  <si>
    <t>大巴（仅接机）</t>
  </si>
  <si>
    <t>8月25日媒体（酒店-展馆-酒店）</t>
  </si>
  <si>
    <t>80人，45座旅游大巴</t>
  </si>
  <si>
    <t>8月26日第二批试驾媒体送机（酒店-机场）</t>
  </si>
  <si>
    <t>8月25日第三批试驾媒体接机（机场-酒店）</t>
  </si>
  <si>
    <t>8月25日雪佛兰实拍媒体送机（机场-酒店-酒店）</t>
  </si>
  <si>
    <t>考斯特（仅送机）</t>
  </si>
  <si>
    <t>8月27日第三批试驾媒体送机（酒店-机场）</t>
  </si>
  <si>
    <t>媒体相关</t>
  </si>
  <si>
    <t>第一、三批试驾媒体午餐及过路过桥费用报销（以实际支出报销）（以车为单位）</t>
  </si>
  <si>
    <t>固定费用</t>
  </si>
  <si>
    <t>第二批试驾媒体过路过桥费用报销（以实际支出报销）（以车为单位）</t>
  </si>
  <si>
    <t>其他</t>
  </si>
  <si>
    <t>车内备品</t>
  </si>
  <si>
    <t>摄像费</t>
  </si>
  <si>
    <t>Final Image</t>
  </si>
  <si>
    <t>媒体交通费用报销</t>
  </si>
  <si>
    <t>实报实销</t>
  </si>
  <si>
    <t>服务费</t>
  </si>
  <si>
    <t>税金</t>
  </si>
  <si>
    <r>
      <rPr>
        <b/>
        <sz val="9"/>
        <rFont val="宋体"/>
        <charset val="134"/>
      </rPr>
      <t>总计</t>
    </r>
  </si>
</sst>
</file>

<file path=xl/styles.xml><?xml version="1.0" encoding="utf-8"?>
<styleSheet xmlns="http://schemas.openxmlformats.org/spreadsheetml/2006/main">
  <numFmts count="8">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0_ "/>
    <numFmt numFmtId="177" formatCode="[$￥-804]#,##0;[Red][$￥-804]#,##0"/>
    <numFmt numFmtId="178" formatCode="0_);[Red]\(0\)"/>
    <numFmt numFmtId="179" formatCode="#,##0;[Red]#,##0"/>
  </numFmts>
  <fonts count="62">
    <font>
      <sz val="12"/>
      <name val="宋体"/>
      <charset val="134"/>
    </font>
    <font>
      <sz val="9"/>
      <name val="微软雅黑"/>
      <charset val="134"/>
    </font>
    <font>
      <sz val="9"/>
      <name val="Arial"/>
      <charset val="134"/>
    </font>
    <font>
      <b/>
      <sz val="9"/>
      <name val="微软雅黑"/>
      <charset val="134"/>
    </font>
    <font>
      <b/>
      <sz val="11"/>
      <name val="微软雅黑"/>
      <charset val="134"/>
    </font>
    <font>
      <sz val="9"/>
      <color indexed="10"/>
      <name val="微软雅黑"/>
      <charset val="134"/>
    </font>
    <font>
      <sz val="9"/>
      <color indexed="8"/>
      <name val="微软雅黑"/>
      <charset val="134"/>
    </font>
    <font>
      <b/>
      <sz val="9"/>
      <name val="Arial"/>
      <charset val="134"/>
    </font>
    <font>
      <sz val="9"/>
      <name val="宋体"/>
      <charset val="134"/>
    </font>
    <font>
      <b/>
      <sz val="9"/>
      <color indexed="9"/>
      <name val="Arial"/>
      <charset val="134"/>
    </font>
    <font>
      <b/>
      <sz val="9"/>
      <color indexed="9"/>
      <name val="宋体"/>
      <charset val="134"/>
    </font>
    <font>
      <sz val="12"/>
      <name val="Arial"/>
      <charset val="134"/>
    </font>
    <font>
      <sz val="12"/>
      <name val="微软雅黑"/>
      <charset val="134"/>
    </font>
    <font>
      <sz val="10"/>
      <name val="微软雅黑"/>
      <charset val="134"/>
    </font>
    <font>
      <b/>
      <sz val="9"/>
      <color theme="0"/>
      <name val="微软雅黑"/>
      <charset val="134"/>
    </font>
    <font>
      <sz val="9"/>
      <color theme="0"/>
      <name val="微软雅黑"/>
      <charset val="134"/>
    </font>
    <font>
      <b/>
      <sz val="16"/>
      <name val="微软雅黑"/>
      <charset val="134"/>
    </font>
    <font>
      <b/>
      <sz val="12"/>
      <name val="宋体"/>
      <charset val="134"/>
    </font>
    <font>
      <sz val="11"/>
      <color theme="1"/>
      <name val="宋体"/>
      <charset val="0"/>
      <scheme val="minor"/>
    </font>
    <font>
      <u/>
      <sz val="11"/>
      <color rgb="FF0000FF"/>
      <name val="宋体"/>
      <charset val="0"/>
      <scheme val="minor"/>
    </font>
    <font>
      <sz val="11"/>
      <color indexed="62"/>
      <name val="宋体"/>
      <charset val="134"/>
    </font>
    <font>
      <sz val="11"/>
      <color indexed="8"/>
      <name val="宋体"/>
      <charset val="134"/>
    </font>
    <font>
      <sz val="11"/>
      <color theme="1"/>
      <name val="宋体"/>
      <charset val="134"/>
      <scheme val="minor"/>
    </font>
    <font>
      <sz val="12"/>
      <name val="Times New Roman"/>
      <charset val="134"/>
    </font>
    <font>
      <sz val="11"/>
      <color rgb="FFFF0000"/>
      <name val="宋体"/>
      <charset val="0"/>
      <scheme val="minor"/>
    </font>
    <font>
      <b/>
      <sz val="11"/>
      <color indexed="56"/>
      <name val="宋体"/>
      <charset val="134"/>
    </font>
    <font>
      <sz val="11"/>
      <color theme="0"/>
      <name val="宋体"/>
      <charset val="0"/>
      <scheme val="minor"/>
    </font>
    <font>
      <sz val="11"/>
      <color theme="0"/>
      <name val="宋体"/>
      <charset val="134"/>
      <scheme val="minor"/>
    </font>
    <font>
      <sz val="11"/>
      <color rgb="FF3F3F76"/>
      <name val="宋体"/>
      <charset val="0"/>
      <scheme val="minor"/>
    </font>
    <font>
      <sz val="11"/>
      <color rgb="FF9C0006"/>
      <name val="宋体"/>
      <charset val="0"/>
      <scheme val="minor"/>
    </font>
    <font>
      <u/>
      <sz val="11"/>
      <color rgb="FF800080"/>
      <name val="宋体"/>
      <charset val="0"/>
      <scheme val="minor"/>
    </font>
    <font>
      <sz val="10"/>
      <name val="Arial"/>
      <charset val="134"/>
    </font>
    <font>
      <sz val="11"/>
      <color rgb="FF9C6500"/>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indexed="9"/>
      <name val="宋体"/>
      <charset val="134"/>
    </font>
    <font>
      <b/>
      <sz val="11"/>
      <color rgb="FFFFFFFF"/>
      <name val="宋体"/>
      <charset val="0"/>
      <scheme val="minor"/>
    </font>
    <font>
      <sz val="11"/>
      <color rgb="FFFA7D00"/>
      <name val="宋体"/>
      <charset val="0"/>
      <scheme val="minor"/>
    </font>
    <font>
      <sz val="11"/>
      <color indexed="20"/>
      <name val="宋体"/>
      <charset val="134"/>
    </font>
    <font>
      <b/>
      <sz val="11"/>
      <color theme="1"/>
      <name val="宋体"/>
      <charset val="0"/>
      <scheme val="minor"/>
    </font>
    <font>
      <sz val="11"/>
      <color rgb="FF006100"/>
      <name val="宋体"/>
      <charset val="0"/>
      <scheme val="minor"/>
    </font>
    <font>
      <b/>
      <sz val="11"/>
      <color indexed="52"/>
      <name val="宋体"/>
      <charset val="134"/>
    </font>
    <font>
      <b/>
      <sz val="11"/>
      <color indexed="9"/>
      <name val="宋体"/>
      <charset val="134"/>
    </font>
    <font>
      <i/>
      <sz val="11"/>
      <color indexed="23"/>
      <name val="宋体"/>
      <charset val="134"/>
    </font>
    <font>
      <sz val="11"/>
      <color indexed="17"/>
      <name val="宋体"/>
      <charset val="134"/>
    </font>
    <font>
      <b/>
      <sz val="15"/>
      <color indexed="56"/>
      <name val="宋体"/>
      <charset val="134"/>
    </font>
    <font>
      <b/>
      <sz val="13"/>
      <color indexed="56"/>
      <name val="宋体"/>
      <charset val="134"/>
    </font>
    <font>
      <sz val="11"/>
      <color indexed="52"/>
      <name val="宋体"/>
      <charset val="134"/>
    </font>
    <font>
      <sz val="11"/>
      <color indexed="60"/>
      <name val="宋体"/>
      <charset val="134"/>
    </font>
    <font>
      <sz val="10"/>
      <name val="Verdana"/>
      <charset val="134"/>
    </font>
    <font>
      <sz val="10"/>
      <name val="宋体"/>
      <charset val="134"/>
    </font>
    <font>
      <b/>
      <sz val="11"/>
      <color indexed="63"/>
      <name val="宋体"/>
      <charset val="134"/>
    </font>
    <font>
      <b/>
      <sz val="18"/>
      <color indexed="56"/>
      <name val="宋体"/>
      <charset val="134"/>
    </font>
    <font>
      <b/>
      <sz val="11"/>
      <color indexed="8"/>
      <name val="宋体"/>
      <charset val="134"/>
    </font>
    <font>
      <sz val="11"/>
      <color indexed="10"/>
      <name val="宋体"/>
      <charset val="134"/>
    </font>
    <font>
      <sz val="11"/>
      <name val="明朝"/>
      <charset val="134"/>
    </font>
    <font>
      <b/>
      <sz val="9"/>
      <name val="宋体"/>
      <charset val="134"/>
    </font>
  </fonts>
  <fills count="6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47"/>
        <bgColor indexed="64"/>
      </patternFill>
    </fill>
    <fill>
      <patternFill patternType="solid">
        <fgColor indexed="10"/>
        <bgColor indexed="64"/>
      </patternFill>
    </fill>
    <fill>
      <patternFill patternType="solid">
        <fgColor indexed="63"/>
        <bgColor indexed="64"/>
      </patternFill>
    </fill>
    <fill>
      <patternFill patternType="solid">
        <fgColor indexed="8"/>
        <bgColor indexed="64"/>
      </patternFill>
    </fill>
    <fill>
      <patternFill patternType="solid">
        <fgColor rgb="FFFFCC99"/>
        <bgColor indexed="64"/>
      </patternFill>
    </fill>
    <fill>
      <patternFill patternType="solid">
        <fgColor theme="1"/>
        <bgColor indexed="64"/>
      </patternFill>
    </fill>
    <fill>
      <patternFill patternType="solid">
        <fgColor theme="1" tint="0.499984740745262"/>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indexed="46"/>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5" tint="0.399945066682943"/>
        <bgColor indexed="64"/>
      </patternFill>
    </fill>
    <fill>
      <patternFill patternType="solid">
        <fgColor theme="7"/>
        <bgColor indexed="64"/>
      </patternFill>
    </fill>
    <fill>
      <patternFill patternType="solid">
        <fgColor theme="8" tint="0.799951170384838"/>
        <bgColor indexed="64"/>
      </patternFill>
    </fill>
    <fill>
      <patternFill patternType="solid">
        <fgColor theme="8"/>
        <bgColor indexed="64"/>
      </patternFill>
    </fill>
    <fill>
      <patternFill patternType="solid">
        <fgColor theme="5"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rgb="FFFFFFCC"/>
        <bgColor indexed="64"/>
      </patternFill>
    </fill>
    <fill>
      <patternFill patternType="solid">
        <fgColor theme="4"/>
        <bgColor indexed="64"/>
      </patternFill>
    </fill>
    <fill>
      <patternFill patternType="solid">
        <fgColor theme="7"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indexed="49"/>
        <bgColor indexed="64"/>
      </patternFill>
    </fill>
    <fill>
      <patternFill patternType="solid">
        <fgColor rgb="FFA5A5A5"/>
        <bgColor indexed="64"/>
      </patternFill>
    </fill>
    <fill>
      <patternFill patternType="solid">
        <fgColor theme="5"/>
        <bgColor indexed="64"/>
      </patternFill>
    </fill>
    <fill>
      <patternFill patternType="solid">
        <fgColor indexed="53"/>
        <bgColor indexed="64"/>
      </patternFill>
    </fill>
    <fill>
      <patternFill patternType="solid">
        <fgColor indexed="4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tint="0.799981688894314"/>
        <bgColor indexed="64"/>
      </patternFill>
    </fill>
    <fill>
      <patternFill patternType="solid">
        <fgColor indexed="51"/>
        <bgColor indexed="64"/>
      </patternFill>
    </fill>
    <fill>
      <patternFill patternType="solid">
        <fgColor indexed="30"/>
        <bgColor indexed="64"/>
      </patternFill>
    </fill>
    <fill>
      <patternFill patternType="solid">
        <fgColor indexed="42"/>
        <bgColor indexed="64"/>
      </patternFill>
    </fill>
    <fill>
      <patternFill patternType="solid">
        <fgColor indexed="29"/>
        <bgColor indexed="64"/>
      </patternFill>
    </fill>
    <fill>
      <patternFill patternType="solid">
        <fgColor indexed="27"/>
        <bgColor indexed="64"/>
      </patternFill>
    </fill>
    <fill>
      <patternFill patternType="solid">
        <fgColor indexed="11"/>
        <bgColor indexed="64"/>
      </patternFill>
    </fill>
    <fill>
      <patternFill patternType="solid">
        <fgColor indexed="20"/>
        <bgColor indexed="64"/>
      </patternFill>
    </fill>
    <fill>
      <patternFill patternType="solid">
        <fgColor indexed="52"/>
        <bgColor indexed="64"/>
      </patternFill>
    </fill>
    <fill>
      <patternFill patternType="solid">
        <fgColor indexed="31"/>
        <bgColor indexed="64"/>
      </patternFill>
    </fill>
    <fill>
      <patternFill patternType="solid">
        <fgColor indexed="62"/>
        <bgColor indexed="64"/>
      </patternFill>
    </fill>
    <fill>
      <patternFill patternType="solid">
        <fgColor indexed="44"/>
        <bgColor indexed="64"/>
      </patternFill>
    </fill>
    <fill>
      <patternFill patternType="solid">
        <fgColor indexed="57"/>
        <bgColor indexed="64"/>
      </patternFill>
    </fill>
    <fill>
      <patternFill patternType="solid">
        <fgColor indexed="43"/>
        <bgColor indexed="64"/>
      </patternFill>
    </fill>
    <fill>
      <patternFill patternType="solid">
        <fgColor indexed="26"/>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style="hair">
        <color auto="1"/>
      </bottom>
      <diagonal/>
    </border>
    <border>
      <left/>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thin">
        <color auto="1"/>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thin">
        <color auto="1"/>
      </left>
      <right/>
      <top style="hair">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14">
    <xf numFmtId="0" fontId="0" fillId="0" borderId="0">
      <alignment vertical="center"/>
    </xf>
    <xf numFmtId="42" fontId="22" fillId="0" borderId="0" applyFont="0" applyFill="0" applyBorder="0" applyAlignment="0" applyProtection="0">
      <alignment vertical="center"/>
    </xf>
    <xf numFmtId="44" fontId="22" fillId="0" borderId="0" applyFont="0" applyFill="0" applyBorder="0" applyAlignment="0" applyProtection="0">
      <alignment vertical="center"/>
    </xf>
    <xf numFmtId="0" fontId="27" fillId="23" borderId="0" applyNumberFormat="0" applyBorder="0" applyAlignment="0" applyProtection="0">
      <alignment vertical="center"/>
    </xf>
    <xf numFmtId="0" fontId="18" fillId="20" borderId="0" applyNumberFormat="0" applyBorder="0" applyAlignment="0" applyProtection="0">
      <alignment vertical="center"/>
    </xf>
    <xf numFmtId="0" fontId="28" fillId="10" borderId="32" applyNumberFormat="0" applyAlignment="0" applyProtection="0">
      <alignment vertical="center"/>
    </xf>
    <xf numFmtId="41" fontId="22" fillId="0" borderId="0" applyFont="0" applyFill="0" applyBorder="0" applyAlignment="0" applyProtection="0">
      <alignment vertical="center"/>
    </xf>
    <xf numFmtId="0" fontId="21" fillId="17" borderId="0" applyNumberFormat="0" applyBorder="0" applyProtection="0">
      <alignment vertical="center"/>
    </xf>
    <xf numFmtId="0" fontId="18" fillId="14" borderId="0" applyNumberFormat="0" applyBorder="0" applyAlignment="0" applyProtection="0">
      <alignment vertical="center"/>
    </xf>
    <xf numFmtId="0" fontId="29" fillId="28" borderId="0" applyNumberFormat="0" applyBorder="0" applyAlignment="0" applyProtection="0">
      <alignment vertical="center"/>
    </xf>
    <xf numFmtId="43" fontId="22" fillId="0" borderId="0" applyFont="0" applyFill="0" applyBorder="0" applyAlignment="0" applyProtection="0">
      <alignment vertical="center"/>
    </xf>
    <xf numFmtId="0" fontId="26" fillId="29" borderId="0" applyNumberFormat="0" applyBorder="0" applyAlignment="0" applyProtection="0">
      <alignment vertical="center"/>
    </xf>
    <xf numFmtId="0" fontId="19" fillId="0" borderId="0" applyNumberFormat="0" applyFill="0" applyBorder="0" applyAlignment="0" applyProtection="0">
      <alignment vertical="center"/>
    </xf>
    <xf numFmtId="9" fontId="22" fillId="0" borderId="0" applyFont="0" applyFill="0" applyBorder="0" applyAlignment="0" applyProtection="0">
      <alignment vertical="center"/>
    </xf>
    <xf numFmtId="0" fontId="30" fillId="0" borderId="0" applyNumberFormat="0" applyFill="0" applyBorder="0" applyAlignment="0" applyProtection="0">
      <alignment vertical="center"/>
    </xf>
    <xf numFmtId="0" fontId="22" fillId="33" borderId="33" applyNumberFormat="0" applyFont="0" applyAlignment="0" applyProtection="0">
      <alignment vertical="center"/>
    </xf>
    <xf numFmtId="0" fontId="26" fillId="37" borderId="0" applyNumberFormat="0" applyBorder="0" applyAlignment="0" applyProtection="0">
      <alignment vertical="center"/>
    </xf>
    <xf numFmtId="0" fontId="3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1" fillId="0" borderId="0" applyNumberFormat="0" applyBorder="0" applyAlignment="0" applyProtection="0">
      <alignment vertical="center"/>
    </xf>
    <xf numFmtId="0" fontId="35" fillId="0" borderId="0" applyNumberFormat="0" applyFill="0" applyBorder="0" applyAlignment="0" applyProtection="0">
      <alignment vertical="center"/>
    </xf>
    <xf numFmtId="0" fontId="27" fillId="34" borderId="0" applyNumberFormat="0" applyBorder="0" applyAlignment="0" applyProtection="0">
      <alignment vertical="center"/>
    </xf>
    <xf numFmtId="0" fontId="22" fillId="25" borderId="0" applyNumberFormat="0" applyBorder="0" applyAlignment="0" applyProtection="0">
      <alignment vertical="center"/>
    </xf>
    <xf numFmtId="0" fontId="36" fillId="0" borderId="0" applyNumberFormat="0" applyFill="0" applyBorder="0" applyAlignment="0" applyProtection="0">
      <alignment vertical="center"/>
    </xf>
    <xf numFmtId="0" fontId="33" fillId="0" borderId="34" applyNumberFormat="0" applyFill="0" applyAlignment="0" applyProtection="0">
      <alignment vertical="center"/>
    </xf>
    <xf numFmtId="0" fontId="37" fillId="0" borderId="34" applyNumberFormat="0" applyFill="0" applyAlignment="0" applyProtection="0">
      <alignment vertical="center"/>
    </xf>
    <xf numFmtId="0" fontId="23" fillId="0" borderId="0" applyNumberFormat="0" applyBorder="0" applyAlignment="0" applyProtection="0">
      <alignment vertical="center"/>
    </xf>
    <xf numFmtId="0" fontId="26" fillId="38" borderId="0" applyNumberFormat="0" applyBorder="0" applyAlignment="0" applyProtection="0">
      <alignment vertical="center"/>
    </xf>
    <xf numFmtId="0" fontId="34" fillId="0" borderId="35" applyNumberFormat="0" applyFill="0" applyAlignment="0" applyProtection="0">
      <alignment vertical="center"/>
    </xf>
    <xf numFmtId="0" fontId="26" fillId="35" borderId="0" applyNumberFormat="0" applyBorder="0" applyAlignment="0" applyProtection="0">
      <alignment vertical="center"/>
    </xf>
    <xf numFmtId="0" fontId="38" fillId="39" borderId="36" applyNumberFormat="0" applyAlignment="0" applyProtection="0">
      <alignment vertical="center"/>
    </xf>
    <xf numFmtId="0" fontId="39" fillId="39" borderId="32" applyNumberFormat="0" applyAlignment="0" applyProtection="0">
      <alignment vertical="center"/>
    </xf>
    <xf numFmtId="0" fontId="20" fillId="6" borderId="30" applyNumberFormat="0" applyProtection="0">
      <alignment vertical="center"/>
    </xf>
    <xf numFmtId="0" fontId="41" fillId="41" borderId="37" applyNumberFormat="0" applyAlignment="0" applyProtection="0">
      <alignment vertical="center"/>
    </xf>
    <xf numFmtId="0" fontId="18" fillId="21" borderId="0" applyNumberFormat="0" applyBorder="0" applyAlignment="0" applyProtection="0">
      <alignment vertical="center"/>
    </xf>
    <xf numFmtId="0" fontId="26" fillId="42" borderId="0" applyNumberFormat="0" applyBorder="0" applyAlignment="0" applyProtection="0">
      <alignment vertical="center"/>
    </xf>
    <xf numFmtId="0" fontId="42" fillId="0" borderId="38" applyNumberFormat="0" applyFill="0" applyAlignment="0" applyProtection="0">
      <alignment vertical="center"/>
    </xf>
    <xf numFmtId="0" fontId="44" fillId="0" borderId="39" applyNumberFormat="0" applyFill="0" applyAlignment="0" applyProtection="0">
      <alignment vertical="center"/>
    </xf>
    <xf numFmtId="0" fontId="45" fillId="46" borderId="0" applyNumberFormat="0" applyBorder="0" applyAlignment="0" applyProtection="0">
      <alignment vertical="center"/>
    </xf>
    <xf numFmtId="0" fontId="32" fillId="36" borderId="0" applyNumberFormat="0" applyBorder="0" applyAlignment="0" applyProtection="0">
      <alignment vertical="center"/>
    </xf>
    <xf numFmtId="0" fontId="27" fillId="26" borderId="0" applyNumberFormat="0" applyBorder="0" applyAlignment="0" applyProtection="0">
      <alignment vertical="center"/>
    </xf>
    <xf numFmtId="0" fontId="25" fillId="0" borderId="31" applyNumberFormat="0" applyProtection="0">
      <alignment vertical="center"/>
    </xf>
    <xf numFmtId="0" fontId="18" fillId="19" borderId="0" applyNumberFormat="0" applyBorder="0" applyAlignment="0" applyProtection="0">
      <alignment vertical="center"/>
    </xf>
    <xf numFmtId="0" fontId="26" fillId="34" borderId="0" applyNumberFormat="0" applyBorder="0" applyAlignment="0" applyProtection="0">
      <alignment vertical="center"/>
    </xf>
    <xf numFmtId="0" fontId="18" fillId="48" borderId="0" applyNumberFormat="0" applyBorder="0" applyAlignment="0" applyProtection="0">
      <alignment vertical="center"/>
    </xf>
    <xf numFmtId="0" fontId="21" fillId="44" borderId="0" applyNumberFormat="0" applyBorder="0" applyProtection="0">
      <alignment vertical="center"/>
    </xf>
    <xf numFmtId="0" fontId="18" fillId="13" borderId="0" applyNumberFormat="0" applyBorder="0" applyAlignment="0" applyProtection="0">
      <alignment vertical="center"/>
    </xf>
    <xf numFmtId="0" fontId="18" fillId="45" borderId="0" applyNumberFormat="0" applyBorder="0" applyAlignment="0" applyProtection="0">
      <alignment vertical="center"/>
    </xf>
    <xf numFmtId="0" fontId="21" fillId="51" borderId="0" applyNumberFormat="0" applyBorder="0" applyProtection="0">
      <alignment vertical="center"/>
    </xf>
    <xf numFmtId="0" fontId="18" fillId="27" borderId="0" applyNumberFormat="0" applyBorder="0" applyAlignment="0" applyProtection="0">
      <alignment vertical="center"/>
    </xf>
    <xf numFmtId="0" fontId="26" fillId="47" borderId="0" applyNumberFormat="0" applyBorder="0" applyAlignment="0" applyProtection="0">
      <alignment vertical="center"/>
    </xf>
    <xf numFmtId="0" fontId="26" fillId="24" borderId="0" applyNumberFormat="0" applyBorder="0" applyAlignment="0" applyProtection="0">
      <alignment vertical="center"/>
    </xf>
    <xf numFmtId="0" fontId="18" fillId="18" borderId="0" applyNumberFormat="0" applyBorder="0" applyAlignment="0" applyProtection="0">
      <alignment vertical="center"/>
    </xf>
    <xf numFmtId="0" fontId="21" fillId="53" borderId="0" applyNumberFormat="0" applyBorder="0" applyProtection="0">
      <alignment vertical="center"/>
    </xf>
    <xf numFmtId="0" fontId="18" fillId="32" borderId="0" applyNumberFormat="0" applyBorder="0" applyAlignment="0" applyProtection="0">
      <alignment vertical="center"/>
    </xf>
    <xf numFmtId="0" fontId="26" fillId="26" borderId="0" applyNumberFormat="0" applyBorder="0" applyAlignment="0" applyProtection="0">
      <alignment vertical="center"/>
    </xf>
    <xf numFmtId="0" fontId="21" fillId="6" borderId="0" applyNumberFormat="0" applyBorder="0" applyProtection="0">
      <alignment vertical="center"/>
    </xf>
    <xf numFmtId="0" fontId="18" fillId="16" borderId="0" applyNumberFormat="0" applyBorder="0" applyAlignment="0" applyProtection="0">
      <alignment vertical="center"/>
    </xf>
    <xf numFmtId="0" fontId="26" fillId="31" borderId="0" applyNumberFormat="0" applyBorder="0" applyAlignment="0" applyProtection="0">
      <alignment vertical="center"/>
    </xf>
    <xf numFmtId="0" fontId="26" fillId="22" borderId="0" applyNumberFormat="0" applyBorder="0" applyAlignment="0" applyProtection="0">
      <alignment vertical="center"/>
    </xf>
    <xf numFmtId="0" fontId="18" fillId="15" borderId="0" applyNumberFormat="0" applyBorder="0" applyAlignment="0" applyProtection="0">
      <alignment vertical="center"/>
    </xf>
    <xf numFmtId="0" fontId="26" fillId="30" borderId="0" applyNumberFormat="0" applyBorder="0" applyAlignment="0" applyProtection="0">
      <alignment vertical="center"/>
    </xf>
    <xf numFmtId="0" fontId="2" fillId="0" borderId="0"/>
    <xf numFmtId="0" fontId="21" fillId="54" borderId="0" applyNumberFormat="0" applyBorder="0" applyProtection="0">
      <alignment vertical="center"/>
    </xf>
    <xf numFmtId="0" fontId="0" fillId="0" borderId="0"/>
    <xf numFmtId="0" fontId="21" fillId="57" borderId="0" applyNumberFormat="0" applyBorder="0" applyProtection="0">
      <alignment vertical="center"/>
    </xf>
    <xf numFmtId="0" fontId="21" fillId="59" borderId="0" applyNumberFormat="0" applyBorder="0" applyProtection="0">
      <alignment vertical="center"/>
    </xf>
    <xf numFmtId="0" fontId="21" fillId="52" borderId="0" applyNumberFormat="0" applyBorder="0" applyProtection="0">
      <alignment vertical="center"/>
    </xf>
    <xf numFmtId="0" fontId="21" fillId="17" borderId="0" applyNumberFormat="0" applyBorder="0" applyProtection="0">
      <alignment vertical="center"/>
    </xf>
    <xf numFmtId="0" fontId="21" fillId="59" borderId="0" applyNumberFormat="0" applyBorder="0" applyProtection="0">
      <alignment vertical="center"/>
    </xf>
    <xf numFmtId="0" fontId="21" fillId="49" borderId="0" applyNumberFormat="0" applyBorder="0" applyProtection="0">
      <alignment vertical="center"/>
    </xf>
    <xf numFmtId="0" fontId="40" fillId="50" borderId="0" applyNumberFormat="0" applyBorder="0" applyProtection="0">
      <alignment vertical="center"/>
    </xf>
    <xf numFmtId="0" fontId="40" fillId="52" borderId="0" applyNumberFormat="0" applyBorder="0" applyProtection="0">
      <alignment vertical="center"/>
    </xf>
    <xf numFmtId="0" fontId="40" fillId="54" borderId="0" applyNumberFormat="0" applyBorder="0" applyProtection="0">
      <alignment vertical="center"/>
    </xf>
    <xf numFmtId="0" fontId="40" fillId="55" borderId="0" applyNumberFormat="0" applyBorder="0" applyProtection="0">
      <alignment vertical="center"/>
    </xf>
    <xf numFmtId="0" fontId="40" fillId="40" borderId="0" applyNumberFormat="0" applyBorder="0" applyProtection="0">
      <alignment vertical="center"/>
    </xf>
    <xf numFmtId="0" fontId="40" fillId="56" borderId="0" applyNumberFormat="0" applyBorder="0" applyProtection="0">
      <alignment vertical="center"/>
    </xf>
    <xf numFmtId="0" fontId="40" fillId="58" borderId="0" applyNumberFormat="0" applyBorder="0" applyProtection="0">
      <alignment vertical="center"/>
    </xf>
    <xf numFmtId="0" fontId="43" fillId="44" borderId="0" applyNumberFormat="0" applyBorder="0" applyAlignment="0" applyProtection="0">
      <alignment vertical="center"/>
    </xf>
    <xf numFmtId="0" fontId="40" fillId="7" borderId="0" applyNumberFormat="0" applyBorder="0" applyProtection="0">
      <alignment vertical="center"/>
    </xf>
    <xf numFmtId="0" fontId="40" fillId="60" borderId="0" applyNumberFormat="0" applyBorder="0" applyProtection="0">
      <alignment vertical="center"/>
    </xf>
    <xf numFmtId="0" fontId="40" fillId="55" borderId="0" applyNumberFormat="0" applyBorder="0" applyProtection="0">
      <alignment vertical="center"/>
    </xf>
    <xf numFmtId="0" fontId="40" fillId="40" borderId="0" applyNumberFormat="0" applyBorder="0" applyProtection="0">
      <alignment vertical="center"/>
    </xf>
    <xf numFmtId="0" fontId="40" fillId="43" borderId="0" applyNumberFormat="0" applyBorder="0" applyProtection="0">
      <alignment vertical="center"/>
    </xf>
    <xf numFmtId="0" fontId="43" fillId="44" borderId="0" applyNumberFormat="0" applyBorder="0" applyProtection="0">
      <alignment vertical="center"/>
    </xf>
    <xf numFmtId="0" fontId="46" fillId="4" borderId="30" applyNumberFormat="0" applyProtection="0">
      <alignment vertical="center"/>
    </xf>
    <xf numFmtId="0" fontId="47" fillId="5" borderId="40" applyNumberFormat="0" applyProtection="0">
      <alignment vertical="center"/>
    </xf>
    <xf numFmtId="44" fontId="0" fillId="0" borderId="0" applyFont="0" applyFill="0" applyBorder="0" applyAlignment="0" applyProtection="0"/>
    <xf numFmtId="0" fontId="43" fillId="44" borderId="0" applyNumberFormat="0" applyBorder="0" applyAlignment="0" applyProtection="0">
      <alignment vertical="center"/>
    </xf>
    <xf numFmtId="0" fontId="48" fillId="0" borderId="0" applyNumberFormat="0" applyBorder="0" applyProtection="0">
      <alignment vertical="center"/>
    </xf>
    <xf numFmtId="0" fontId="49" fillId="51" borderId="0" applyNumberFormat="0" applyBorder="0" applyProtection="0">
      <alignment vertical="center"/>
    </xf>
    <xf numFmtId="0" fontId="50" fillId="0" borderId="41" applyNumberFormat="0" applyProtection="0">
      <alignment vertical="center"/>
    </xf>
    <xf numFmtId="0" fontId="51" fillId="0" borderId="42" applyNumberFormat="0" applyProtection="0">
      <alignment vertical="center"/>
    </xf>
    <xf numFmtId="0" fontId="25" fillId="0" borderId="0" applyNumberFormat="0" applyBorder="0" applyProtection="0">
      <alignment vertical="center"/>
    </xf>
    <xf numFmtId="0" fontId="52" fillId="0" borderId="43" applyNumberFormat="0" applyProtection="0">
      <alignment vertical="center"/>
    </xf>
    <xf numFmtId="0" fontId="53" fillId="61" borderId="0" applyNumberFormat="0" applyBorder="0" applyProtection="0">
      <alignment vertical="center"/>
    </xf>
    <xf numFmtId="0" fontId="54" fillId="0" borderId="0"/>
    <xf numFmtId="0" fontId="0" fillId="0" borderId="0">
      <alignment vertical="center"/>
    </xf>
    <xf numFmtId="177" fontId="55" fillId="0" borderId="0"/>
    <xf numFmtId="0" fontId="0" fillId="62" borderId="44" applyNumberFormat="0" applyProtection="0">
      <alignment vertical="center"/>
    </xf>
    <xf numFmtId="0" fontId="56" fillId="4" borderId="45" applyNumberFormat="0" applyProtection="0">
      <alignment vertical="center"/>
    </xf>
    <xf numFmtId="0" fontId="31" fillId="0" borderId="0"/>
    <xf numFmtId="0" fontId="57" fillId="0" borderId="0" applyNumberFormat="0" applyBorder="0" applyProtection="0">
      <alignment vertical="center"/>
    </xf>
    <xf numFmtId="0" fontId="0" fillId="0" borderId="0">
      <alignment vertical="center"/>
    </xf>
    <xf numFmtId="0" fontId="58" fillId="0" borderId="46" applyNumberFormat="0" applyProtection="0">
      <alignment vertical="center"/>
    </xf>
    <xf numFmtId="0" fontId="59" fillId="0" borderId="0" applyNumberFormat="0" applyBorder="0" applyProtection="0">
      <alignment vertical="center"/>
    </xf>
    <xf numFmtId="0" fontId="60" fillId="0" borderId="0"/>
    <xf numFmtId="0" fontId="0" fillId="0" borderId="0"/>
    <xf numFmtId="0" fontId="49" fillId="51" borderId="0" applyNumberFormat="0" applyBorder="0" applyAlignment="0" applyProtection="0">
      <alignment vertical="center"/>
    </xf>
    <xf numFmtId="0" fontId="49" fillId="51" borderId="0" applyNumberFormat="0" applyBorder="0" applyAlignment="0" applyProtection="0">
      <alignment vertical="center"/>
    </xf>
    <xf numFmtId="43" fontId="0" fillId="0" borderId="0" applyFont="0" applyFill="0" applyBorder="0" applyAlignment="0" applyProtection="0">
      <alignment vertical="center"/>
    </xf>
    <xf numFmtId="0" fontId="23" fillId="0" borderId="0" applyNumberFormat="0" applyBorder="0" applyAlignment="0" applyProtection="0">
      <alignment vertical="center"/>
    </xf>
    <xf numFmtId="0" fontId="23" fillId="0" borderId="0"/>
    <xf numFmtId="0" fontId="31" fillId="0" borderId="0" applyNumberFormat="0" applyBorder="0" applyAlignment="0" applyProtection="0">
      <alignment vertical="center"/>
    </xf>
  </cellStyleXfs>
  <cellXfs count="155">
    <xf numFmtId="0" fontId="0" fillId="0" borderId="0" xfId="0">
      <alignment vertical="center"/>
    </xf>
    <xf numFmtId="0" fontId="1" fillId="2" borderId="0" xfId="0" applyFont="1" applyFill="1" applyAlignment="1">
      <alignment horizontal="center" vertical="center"/>
    </xf>
    <xf numFmtId="0" fontId="1" fillId="0" borderId="0" xfId="0" applyFont="1" applyAlignment="1">
      <alignment horizontal="center" vertical="center"/>
    </xf>
    <xf numFmtId="0" fontId="2" fillId="2" borderId="0" xfId="0" applyFont="1" applyFill="1">
      <alignment vertical="center"/>
    </xf>
    <xf numFmtId="0" fontId="1" fillId="2" borderId="0" xfId="0" applyFont="1" applyFill="1">
      <alignment vertical="center"/>
    </xf>
    <xf numFmtId="0" fontId="1" fillId="2" borderId="0" xfId="0" applyFont="1" applyFill="1" applyAlignment="1">
      <alignment horizontal="left" vertical="center"/>
    </xf>
    <xf numFmtId="176" fontId="1" fillId="2" borderId="0" xfId="0" applyNumberFormat="1" applyFont="1" applyFill="1" applyAlignment="1">
      <alignment horizontal="center" vertical="center"/>
    </xf>
    <xf numFmtId="0" fontId="1" fillId="2" borderId="0" xfId="0" applyFont="1" applyFill="1" applyAlignment="1">
      <alignment vertical="center" wrapText="1"/>
    </xf>
    <xf numFmtId="0" fontId="1" fillId="3" borderId="0" xfId="0" applyFont="1" applyFill="1" applyAlignment="1">
      <alignment horizontal="center" vertical="center"/>
    </xf>
    <xf numFmtId="0" fontId="1" fillId="2" borderId="0" xfId="0" applyFont="1" applyFill="1" applyAlignment="1">
      <alignment horizontal="left" vertical="center" wrapText="1"/>
    </xf>
    <xf numFmtId="14" fontId="1" fillId="2" borderId="0" xfId="0" applyNumberFormat="1" applyFont="1" applyFill="1" applyAlignment="1">
      <alignment horizontal="left" vertical="center"/>
    </xf>
    <xf numFmtId="0" fontId="3" fillId="2" borderId="1" xfId="0" applyFont="1" applyFill="1" applyBorder="1" applyAlignment="1">
      <alignment horizontal="center" vertical="center" wrapText="1"/>
    </xf>
    <xf numFmtId="176" fontId="3"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14" fontId="1" fillId="0" borderId="1" xfId="0" applyNumberFormat="1" applyFont="1" applyBorder="1" applyAlignment="1">
      <alignment horizontal="left" vertical="center" wrapText="1"/>
    </xf>
    <xf numFmtId="176"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 xfId="0" applyFont="1" applyBorder="1" applyAlignment="1">
      <alignment horizontal="center" vertical="center"/>
    </xf>
    <xf numFmtId="0" fontId="1" fillId="0" borderId="8" xfId="0" applyFont="1" applyBorder="1" applyAlignment="1">
      <alignment horizontal="center" vertical="center" wrapText="1"/>
    </xf>
    <xf numFmtId="0" fontId="1" fillId="0" borderId="1" xfId="0" applyFont="1" applyBorder="1" applyAlignment="1">
      <alignment horizontal="left" vertical="center" wrapText="1"/>
    </xf>
    <xf numFmtId="0" fontId="1" fillId="0" borderId="9" xfId="0" applyFont="1" applyBorder="1" applyAlignment="1">
      <alignment horizontal="center" vertical="center" wrapText="1"/>
    </xf>
    <xf numFmtId="0" fontId="1" fillId="0" borderId="1" xfId="0" applyFont="1" applyBorder="1" applyAlignment="1">
      <alignment horizontal="left" vertical="center"/>
    </xf>
    <xf numFmtId="176" fontId="5" fillId="0" borderId="1" xfId="0" applyNumberFormat="1" applyFont="1" applyBorder="1" applyAlignment="1">
      <alignment horizontal="center" vertical="center"/>
    </xf>
    <xf numFmtId="0" fontId="4" fillId="5" borderId="1" xfId="0" applyFont="1" applyFill="1" applyBorder="1" applyAlignment="1">
      <alignment horizontal="left" vertical="center" wrapText="1"/>
    </xf>
    <xf numFmtId="0" fontId="1" fillId="5" borderId="1" xfId="0" applyFont="1" applyFill="1" applyBorder="1" applyAlignment="1">
      <alignment horizontal="left" vertical="center" wrapText="1"/>
    </xf>
    <xf numFmtId="14" fontId="1" fillId="0" borderId="1"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 xfId="0" applyFont="1" applyBorder="1" applyAlignment="1">
      <alignment horizontal="left" vertical="center" wrapText="1" readingOrder="1"/>
    </xf>
    <xf numFmtId="176" fontId="1" fillId="0" borderId="9" xfId="0" applyNumberFormat="1" applyFont="1" applyBorder="1" applyAlignment="1">
      <alignment horizontal="center" vertical="center"/>
    </xf>
    <xf numFmtId="0" fontId="6" fillId="6" borderId="1" xfId="0" applyFont="1" applyFill="1" applyBorder="1" applyAlignment="1">
      <alignment horizontal="center" vertical="center"/>
    </xf>
    <xf numFmtId="176" fontId="6" fillId="6" borderId="1" xfId="0" applyNumberFormat="1" applyFont="1" applyFill="1" applyBorder="1" applyAlignment="1">
      <alignment horizontal="center" vertical="center"/>
    </xf>
    <xf numFmtId="0" fontId="7" fillId="7" borderId="1" xfId="0" applyFont="1" applyFill="1" applyBorder="1" applyAlignment="1">
      <alignment horizontal="center" vertical="center"/>
    </xf>
    <xf numFmtId="176" fontId="7" fillId="7" borderId="1" xfId="0" applyNumberFormat="1" applyFont="1" applyFill="1" applyBorder="1" applyAlignment="1">
      <alignment horizontal="center" vertical="center"/>
    </xf>
    <xf numFmtId="0" fontId="2" fillId="0" borderId="0" xfId="62"/>
    <xf numFmtId="0" fontId="7" fillId="0" borderId="0" xfId="62" applyFont="1" applyAlignment="1">
      <alignment vertical="center"/>
    </xf>
    <xf numFmtId="0" fontId="2" fillId="0" borderId="0" xfId="62" applyAlignment="1">
      <alignment vertical="center"/>
    </xf>
    <xf numFmtId="40" fontId="2" fillId="0" borderId="0" xfId="62" applyNumberFormat="1" applyAlignment="1">
      <alignment horizontal="right" vertical="center"/>
    </xf>
    <xf numFmtId="0" fontId="2" fillId="0" borderId="0" xfId="62" applyAlignment="1">
      <alignment horizontal="center" vertical="center"/>
    </xf>
    <xf numFmtId="49" fontId="2" fillId="0" borderId="12" xfId="62" applyNumberFormat="1" applyBorder="1" applyAlignment="1">
      <alignment horizontal="left" vertical="top"/>
    </xf>
    <xf numFmtId="0" fontId="2" fillId="2" borderId="12" xfId="62" applyFill="1" applyBorder="1" applyAlignment="1">
      <alignment horizontal="left" vertical="top"/>
    </xf>
    <xf numFmtId="0" fontId="2" fillId="2" borderId="12" xfId="62" applyFill="1" applyBorder="1" applyAlignment="1">
      <alignment horizontal="center" vertical="top"/>
    </xf>
    <xf numFmtId="0" fontId="2" fillId="2" borderId="12" xfId="62" applyFill="1" applyBorder="1" applyAlignment="1">
      <alignment horizontal="left" vertical="top" wrapText="1"/>
    </xf>
    <xf numFmtId="49" fontId="2" fillId="0" borderId="13" xfId="62" applyNumberFormat="1" applyBorder="1" applyAlignment="1">
      <alignment horizontal="left" vertical="top"/>
    </xf>
    <xf numFmtId="0" fontId="8" fillId="2" borderId="12" xfId="62" applyFont="1" applyFill="1" applyBorder="1" applyAlignment="1">
      <alignment horizontal="left" vertical="top"/>
    </xf>
    <xf numFmtId="0" fontId="9" fillId="8" borderId="14" xfId="103" applyFont="1" applyFill="1" applyBorder="1">
      <alignment vertical="center"/>
    </xf>
    <xf numFmtId="0" fontId="9" fillId="8" borderId="15" xfId="103" applyFont="1" applyFill="1" applyBorder="1">
      <alignment vertical="center"/>
    </xf>
    <xf numFmtId="40" fontId="9" fillId="8" borderId="15" xfId="110" applyNumberFormat="1" applyFont="1" applyFill="1" applyBorder="1" applyAlignment="1">
      <alignment horizontal="right" vertical="center"/>
    </xf>
    <xf numFmtId="40" fontId="10" fillId="8" borderId="15" xfId="110" applyNumberFormat="1" applyFont="1" applyFill="1" applyBorder="1" applyAlignment="1">
      <alignment horizontal="right" vertical="center"/>
    </xf>
    <xf numFmtId="178" fontId="9" fillId="8" borderId="15" xfId="103" applyNumberFormat="1" applyFont="1" applyFill="1" applyBorder="1">
      <alignment vertical="center"/>
    </xf>
    <xf numFmtId="0" fontId="7" fillId="5" borderId="16" xfId="103" applyFont="1" applyFill="1" applyBorder="1" applyAlignment="1">
      <alignment horizontal="left" vertical="center"/>
    </xf>
    <xf numFmtId="0" fontId="7" fillId="5" borderId="12" xfId="103" applyFont="1" applyFill="1" applyBorder="1">
      <alignment vertical="center"/>
    </xf>
    <xf numFmtId="0" fontId="2" fillId="0" borderId="16" xfId="103" applyFont="1" applyBorder="1" applyAlignment="1">
      <alignment horizontal="center" vertical="center"/>
    </xf>
    <xf numFmtId="0" fontId="11" fillId="0" borderId="17" xfId="103" applyFont="1" applyBorder="1" applyAlignment="1" applyProtection="1">
      <alignment horizontal="left" vertical="center" wrapText="1"/>
      <protection hidden="1"/>
    </xf>
    <xf numFmtId="0" fontId="2" fillId="0" borderId="17" xfId="107" applyFont="1" applyBorder="1" applyAlignment="1" applyProtection="1">
      <alignment horizontal="left" vertical="center" wrapText="1"/>
      <protection locked="0"/>
    </xf>
    <xf numFmtId="40" fontId="2" fillId="0" borderId="17" xfId="110" applyNumberFormat="1" applyFont="1" applyBorder="1" applyAlignment="1">
      <alignment horizontal="right" vertical="center"/>
    </xf>
    <xf numFmtId="0" fontId="2" fillId="0" borderId="17" xfId="103" applyFont="1" applyBorder="1">
      <alignment vertical="center"/>
    </xf>
    <xf numFmtId="0" fontId="2" fillId="0" borderId="18" xfId="103" applyFont="1" applyBorder="1" applyAlignment="1">
      <alignment horizontal="center" vertical="center"/>
    </xf>
    <xf numFmtId="0" fontId="2" fillId="0" borderId="17" xfId="103" applyFont="1" applyBorder="1" applyAlignment="1" applyProtection="1">
      <alignment horizontal="left" vertical="center" wrapText="1"/>
      <protection hidden="1"/>
    </xf>
    <xf numFmtId="0" fontId="9" fillId="9" borderId="19" xfId="103" applyFont="1" applyFill="1" applyBorder="1" applyAlignment="1">
      <alignment horizontal="right" vertical="center" wrapText="1"/>
    </xf>
    <xf numFmtId="0" fontId="9" fillId="9" borderId="12" xfId="103" applyFont="1" applyFill="1" applyBorder="1" applyAlignment="1">
      <alignment horizontal="right" vertical="center" wrapText="1"/>
    </xf>
    <xf numFmtId="0" fontId="9" fillId="9" borderId="20" xfId="103" applyFont="1" applyFill="1" applyBorder="1" applyAlignment="1">
      <alignment horizontal="right" vertical="center" wrapText="1"/>
    </xf>
    <xf numFmtId="40" fontId="2" fillId="2" borderId="12" xfId="62" applyNumberFormat="1" applyFill="1" applyBorder="1" applyAlignment="1">
      <alignment horizontal="right"/>
    </xf>
    <xf numFmtId="40" fontId="2" fillId="2" borderId="13" xfId="62" applyNumberFormat="1" applyFill="1" applyBorder="1" applyAlignment="1">
      <alignment horizontal="right"/>
    </xf>
    <xf numFmtId="40" fontId="9" fillId="8" borderId="21" xfId="110" applyNumberFormat="1" applyFont="1" applyFill="1" applyBorder="1" applyAlignment="1">
      <alignment horizontal="right" vertical="center"/>
    </xf>
    <xf numFmtId="0" fontId="7" fillId="0" borderId="0" xfId="62" applyFont="1" applyAlignment="1">
      <alignment horizontal="center" vertical="center"/>
    </xf>
    <xf numFmtId="40" fontId="7" fillId="5" borderId="20" xfId="103" applyNumberFormat="1" applyFont="1" applyFill="1" applyBorder="1" applyAlignment="1">
      <alignment horizontal="right" vertical="center"/>
    </xf>
    <xf numFmtId="40" fontId="2" fillId="0" borderId="20" xfId="103" applyNumberFormat="1" applyFont="1" applyBorder="1" applyAlignment="1">
      <alignment horizontal="right" vertical="center"/>
    </xf>
    <xf numFmtId="40" fontId="9" fillId="9" borderId="20" xfId="110" applyNumberFormat="1" applyFont="1" applyFill="1" applyBorder="1" applyAlignment="1">
      <alignment horizontal="right" vertical="center"/>
    </xf>
    <xf numFmtId="58"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0" fontId="1" fillId="2" borderId="0" xfId="97" applyFont="1" applyFill="1" applyAlignment="1">
      <alignment horizontal="center" vertical="center"/>
    </xf>
    <xf numFmtId="0" fontId="1" fillId="0" borderId="0" xfId="97" applyFont="1" applyAlignment="1">
      <alignment horizontal="center" vertical="center"/>
    </xf>
    <xf numFmtId="0" fontId="1" fillId="10" borderId="0" xfId="97" applyFont="1" applyFill="1">
      <alignment vertical="center"/>
    </xf>
    <xf numFmtId="0" fontId="1" fillId="2" borderId="0" xfId="97" applyFont="1" applyFill="1">
      <alignment vertical="center"/>
    </xf>
    <xf numFmtId="0" fontId="1" fillId="2" borderId="0" xfId="97" applyFont="1" applyFill="1" applyAlignment="1">
      <alignment horizontal="left" vertical="center"/>
    </xf>
    <xf numFmtId="176" fontId="1" fillId="2" borderId="0" xfId="97" applyNumberFormat="1" applyFont="1" applyFill="1" applyAlignment="1">
      <alignment horizontal="center" vertical="center"/>
    </xf>
    <xf numFmtId="0" fontId="1" fillId="2" borderId="0" xfId="97" applyFont="1" applyFill="1" applyAlignment="1">
      <alignment vertical="center" wrapText="1"/>
    </xf>
    <xf numFmtId="0" fontId="1" fillId="2" borderId="22" xfId="97" applyFont="1" applyFill="1" applyBorder="1" applyAlignment="1">
      <alignment horizontal="left" vertical="center"/>
    </xf>
    <xf numFmtId="0" fontId="1" fillId="2" borderId="23" xfId="97" applyFont="1" applyFill="1" applyBorder="1" applyAlignment="1">
      <alignment vertical="center" wrapText="1"/>
    </xf>
    <xf numFmtId="0" fontId="1" fillId="2" borderId="24" xfId="97" applyFont="1" applyFill="1" applyBorder="1" applyAlignment="1">
      <alignment vertical="center" wrapText="1"/>
    </xf>
    <xf numFmtId="0" fontId="1" fillId="2" borderId="22" xfId="97" applyFont="1" applyFill="1" applyBorder="1" applyAlignment="1">
      <alignment vertical="center" wrapText="1"/>
    </xf>
    <xf numFmtId="0" fontId="1" fillId="2" borderId="18" xfId="97" applyFont="1" applyFill="1" applyBorder="1" applyAlignment="1">
      <alignment horizontal="left" vertical="center"/>
    </xf>
    <xf numFmtId="14" fontId="1" fillId="2" borderId="20" xfId="97" applyNumberFormat="1" applyFont="1" applyFill="1" applyBorder="1" applyAlignment="1">
      <alignment vertical="center"/>
    </xf>
    <xf numFmtId="14" fontId="1" fillId="2" borderId="17" xfId="97" applyNumberFormat="1" applyFont="1" applyFill="1" applyBorder="1" applyAlignment="1">
      <alignment vertical="center"/>
    </xf>
    <xf numFmtId="0" fontId="13" fillId="0" borderId="0" xfId="0" applyFont="1" applyFill="1" applyBorder="1" applyAlignment="1">
      <alignment horizontal="left" vertical="center"/>
    </xf>
    <xf numFmtId="0" fontId="1" fillId="2" borderId="20" xfId="97" applyFont="1" applyFill="1" applyBorder="1" applyAlignment="1">
      <alignment vertical="center"/>
    </xf>
    <xf numFmtId="0" fontId="1" fillId="2" borderId="17" xfId="97" applyFont="1" applyFill="1" applyBorder="1" applyAlignment="1">
      <alignment vertical="center"/>
    </xf>
    <xf numFmtId="31" fontId="13" fillId="0" borderId="0" xfId="0" applyNumberFormat="1" applyFont="1" applyFill="1" applyBorder="1" applyAlignment="1">
      <alignment horizontal="left" vertical="center"/>
    </xf>
    <xf numFmtId="0" fontId="1" fillId="2" borderId="25" xfId="97" applyFont="1" applyFill="1" applyBorder="1" applyAlignment="1">
      <alignment horizontal="left" vertical="center"/>
    </xf>
    <xf numFmtId="0" fontId="1" fillId="2" borderId="26" xfId="97" applyFont="1" applyFill="1" applyBorder="1" applyAlignment="1">
      <alignment horizontal="left" vertical="center"/>
    </xf>
    <xf numFmtId="0" fontId="14" fillId="11" borderId="1" xfId="97" applyFont="1" applyFill="1" applyBorder="1" applyAlignment="1">
      <alignment horizontal="center" vertical="center" wrapText="1"/>
    </xf>
    <xf numFmtId="176" fontId="14" fillId="11" borderId="1" xfId="97" applyNumberFormat="1" applyFont="1" applyFill="1" applyBorder="1" applyAlignment="1">
      <alignment horizontal="center" vertical="center"/>
    </xf>
    <xf numFmtId="0" fontId="15" fillId="11" borderId="1" xfId="97" applyFont="1" applyFill="1" applyBorder="1" applyAlignment="1">
      <alignment horizontal="center" vertical="center" wrapText="1"/>
    </xf>
    <xf numFmtId="0" fontId="4" fillId="12" borderId="27" xfId="97" applyFont="1" applyFill="1" applyBorder="1" applyAlignment="1">
      <alignment horizontal="left" vertical="center" wrapText="1"/>
    </xf>
    <xf numFmtId="0" fontId="4" fillId="12" borderId="10" xfId="97" applyFont="1" applyFill="1" applyBorder="1" applyAlignment="1">
      <alignment horizontal="left" vertical="center" wrapText="1"/>
    </xf>
    <xf numFmtId="0" fontId="4" fillId="12" borderId="11" xfId="97" applyFont="1" applyFill="1" applyBorder="1" applyAlignment="1">
      <alignment horizontal="left" vertical="center" wrapText="1"/>
    </xf>
    <xf numFmtId="0" fontId="1" fillId="0" borderId="8" xfId="97" applyFont="1" applyBorder="1" applyAlignment="1">
      <alignment horizontal="left" vertical="center" wrapText="1"/>
    </xf>
    <xf numFmtId="0" fontId="1" fillId="0" borderId="8" xfId="97" applyFont="1" applyBorder="1" applyAlignment="1">
      <alignment horizontal="center" vertical="center" wrapText="1"/>
    </xf>
    <xf numFmtId="14" fontId="1" fillId="0" borderId="1" xfId="97" applyNumberFormat="1" applyFont="1" applyBorder="1" applyAlignment="1">
      <alignment horizontal="left" vertical="center" wrapText="1"/>
    </xf>
    <xf numFmtId="176" fontId="1" fillId="0" borderId="1" xfId="97" applyNumberFormat="1" applyFont="1" applyBorder="1" applyAlignment="1">
      <alignment horizontal="center" vertical="center"/>
    </xf>
    <xf numFmtId="0" fontId="1" fillId="0" borderId="1" xfId="97" applyFont="1" applyBorder="1" applyAlignment="1">
      <alignment horizontal="center" vertical="center" wrapText="1"/>
    </xf>
    <xf numFmtId="0" fontId="1" fillId="0" borderId="28" xfId="97" applyFont="1" applyBorder="1" applyAlignment="1">
      <alignment horizontal="left" vertical="center" wrapText="1"/>
    </xf>
    <xf numFmtId="0" fontId="1" fillId="0" borderId="9" xfId="97" applyFont="1" applyBorder="1" applyAlignment="1">
      <alignment horizontal="center" vertical="center" wrapText="1"/>
    </xf>
    <xf numFmtId="0" fontId="1" fillId="0" borderId="1" xfId="97" applyFont="1" applyBorder="1" applyAlignment="1">
      <alignment horizontal="center" vertical="center"/>
    </xf>
    <xf numFmtId="0" fontId="1" fillId="0" borderId="9" xfId="97" applyFont="1" applyBorder="1" applyAlignment="1">
      <alignment horizontal="left" vertical="center" wrapText="1"/>
    </xf>
    <xf numFmtId="0" fontId="4" fillId="12" borderId="27" xfId="97" applyFont="1" applyFill="1" applyBorder="1" applyAlignment="1">
      <alignment vertical="center" wrapText="1"/>
    </xf>
    <xf numFmtId="0" fontId="4" fillId="12" borderId="10" xfId="97" applyFont="1" applyFill="1" applyBorder="1" applyAlignment="1">
      <alignment vertical="center" wrapText="1"/>
    </xf>
    <xf numFmtId="0" fontId="4" fillId="12" borderId="11" xfId="97" applyFont="1" applyFill="1" applyBorder="1" applyAlignment="1">
      <alignment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1" xfId="0" applyFont="1" applyFill="1" applyBorder="1" applyAlignment="1">
      <alignment horizontal="left" vertical="center" wrapText="1"/>
    </xf>
    <xf numFmtId="176" fontId="1" fillId="0" borderId="1" xfId="0" applyNumberFormat="1" applyFont="1" applyFill="1" applyBorder="1" applyAlignment="1">
      <alignment horizontal="center" vertical="center"/>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4" fillId="3" borderId="11" xfId="97" applyFont="1" applyFill="1" applyBorder="1" applyAlignment="1">
      <alignment horizontal="left" vertical="center" wrapText="1"/>
    </xf>
    <xf numFmtId="0" fontId="1" fillId="0" borderId="29" xfId="97" applyFont="1" applyBorder="1" applyAlignment="1">
      <alignment horizontal="left" vertical="center" wrapText="1"/>
    </xf>
    <xf numFmtId="0" fontId="1" fillId="0" borderId="3" xfId="97" applyFont="1" applyBorder="1" applyAlignment="1">
      <alignment horizontal="left" vertical="center" wrapText="1"/>
    </xf>
    <xf numFmtId="0" fontId="1" fillId="0" borderId="1" xfId="97" applyFont="1" applyBorder="1" applyAlignment="1">
      <alignment horizontal="left" vertical="center" wrapText="1" readingOrder="1"/>
    </xf>
    <xf numFmtId="0" fontId="1" fillId="0" borderId="0" xfId="97" applyFont="1" applyAlignment="1">
      <alignment horizontal="left" vertical="center" wrapText="1"/>
    </xf>
    <xf numFmtId="0" fontId="1" fillId="0" borderId="5" xfId="97" applyFont="1" applyBorder="1" applyAlignment="1">
      <alignment horizontal="left" vertical="center" wrapText="1"/>
    </xf>
    <xf numFmtId="0" fontId="6" fillId="6" borderId="1" xfId="97" applyFont="1" applyFill="1" applyBorder="1" applyAlignment="1">
      <alignment horizontal="center" vertical="center"/>
    </xf>
    <xf numFmtId="176" fontId="6" fillId="6" borderId="1" xfId="97" applyNumberFormat="1" applyFont="1" applyFill="1" applyBorder="1" applyAlignment="1">
      <alignment horizontal="center" vertical="center"/>
    </xf>
    <xf numFmtId="0" fontId="1" fillId="2" borderId="8" xfId="97" applyFont="1" applyFill="1" applyBorder="1" applyAlignment="1">
      <alignment horizontal="center" vertical="center"/>
    </xf>
    <xf numFmtId="179" fontId="6" fillId="6" borderId="1" xfId="97" applyNumberFormat="1" applyFont="1" applyFill="1" applyBorder="1" applyAlignment="1">
      <alignment horizontal="center" vertical="center"/>
    </xf>
    <xf numFmtId="0" fontId="1" fillId="2" borderId="28" xfId="97" applyFont="1" applyFill="1" applyBorder="1" applyAlignment="1">
      <alignment horizontal="center" vertical="center"/>
    </xf>
    <xf numFmtId="0" fontId="3" fillId="10" borderId="1" xfId="0" applyFont="1" applyFill="1" applyBorder="1" applyAlignment="1">
      <alignment horizontal="center" vertical="center"/>
    </xf>
    <xf numFmtId="176" fontId="3" fillId="10" borderId="1" xfId="97" applyNumberFormat="1" applyFont="1" applyFill="1" applyBorder="1" applyAlignment="1">
      <alignment horizontal="center" vertical="center"/>
    </xf>
    <xf numFmtId="0" fontId="1" fillId="2" borderId="9" xfId="97" applyFont="1" applyFill="1" applyBorder="1" applyAlignment="1">
      <alignment horizontal="center" vertical="center"/>
    </xf>
    <xf numFmtId="0" fontId="3" fillId="7" borderId="1" xfId="0" applyFont="1" applyFill="1" applyBorder="1" applyAlignment="1">
      <alignment horizontal="center" vertical="center"/>
    </xf>
    <xf numFmtId="176" fontId="3" fillId="7" borderId="1" xfId="97" applyNumberFormat="1" applyFont="1" applyFill="1" applyBorder="1" applyAlignment="1">
      <alignment horizontal="center" vertical="center"/>
    </xf>
    <xf numFmtId="0" fontId="16" fillId="13" borderId="4" xfId="98" applyNumberFormat="1" applyFont="1" applyFill="1" applyBorder="1" applyAlignment="1">
      <alignment horizontal="center" vertical="center" wrapText="1"/>
    </xf>
    <xf numFmtId="0" fontId="16" fillId="13" borderId="0" xfId="98" applyNumberFormat="1" applyFont="1" applyFill="1" applyBorder="1" applyAlignment="1">
      <alignment horizontal="center" vertical="center"/>
    </xf>
    <xf numFmtId="0" fontId="4" fillId="3" borderId="27" xfId="98" applyNumberFormat="1" applyFont="1" applyFill="1" applyBorder="1" applyAlignment="1">
      <alignment horizontal="center" vertical="center" wrapText="1"/>
    </xf>
    <xf numFmtId="0" fontId="4" fillId="3" borderId="11" xfId="98" applyNumberFormat="1" applyFont="1" applyFill="1" applyBorder="1" applyAlignment="1">
      <alignment horizontal="center" vertical="center"/>
    </xf>
    <xf numFmtId="40" fontId="4" fillId="3" borderId="27" xfId="98" applyNumberFormat="1" applyFont="1" applyFill="1" applyBorder="1" applyAlignment="1">
      <alignment horizontal="center" vertical="center"/>
    </xf>
    <xf numFmtId="40" fontId="4" fillId="3" borderId="10" xfId="98" applyNumberFormat="1" applyFont="1" applyFill="1" applyBorder="1" applyAlignment="1">
      <alignment horizontal="center" vertical="center"/>
    </xf>
    <xf numFmtId="40" fontId="4" fillId="3" borderId="11" xfId="98" applyNumberFormat="1" applyFont="1" applyFill="1" applyBorder="1" applyAlignment="1">
      <alignment horizontal="center" vertical="center"/>
    </xf>
    <xf numFmtId="0" fontId="4" fillId="3" borderId="11" xfId="98" applyNumberFormat="1" applyFont="1" applyFill="1" applyBorder="1" applyAlignment="1">
      <alignment horizontal="center" vertical="center" wrapText="1"/>
    </xf>
    <xf numFmtId="0" fontId="4" fillId="3" borderId="10" xfId="98" applyNumberFormat="1" applyFont="1" applyFill="1" applyBorder="1" applyAlignment="1">
      <alignment horizontal="center" vertical="center"/>
    </xf>
    <xf numFmtId="0" fontId="17" fillId="0" borderId="27"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6" fillId="13" borderId="2" xfId="98" applyNumberFormat="1" applyFont="1" applyFill="1" applyBorder="1" applyAlignment="1">
      <alignment horizontal="center" vertical="center" wrapText="1"/>
    </xf>
    <xf numFmtId="0" fontId="16" fillId="13" borderId="29" xfId="98" applyNumberFormat="1" applyFont="1" applyFill="1" applyBorder="1" applyAlignment="1">
      <alignment horizontal="center" vertical="center"/>
    </xf>
    <xf numFmtId="0" fontId="16" fillId="13" borderId="3" xfId="98" applyNumberFormat="1" applyFont="1" applyFill="1" applyBorder="1" applyAlignment="1">
      <alignment horizontal="center" vertical="center"/>
    </xf>
    <xf numFmtId="40" fontId="4" fillId="3" borderId="1" xfId="98" applyNumberFormat="1" applyFont="1" applyFill="1" applyBorder="1" applyAlignment="1">
      <alignment horizontal="center" vertical="center"/>
    </xf>
  </cellXfs>
  <cellStyles count="114">
    <cellStyle name="常规" xfId="0" builtinId="0"/>
    <cellStyle name="货币[0]" xfId="1" builtinId="7"/>
    <cellStyle name="货币" xfId="2" builtinId="4"/>
    <cellStyle name="60% - 着色 2" xfId="3"/>
    <cellStyle name="20% - 强调文字颜色 3" xfId="4" builtinId="38"/>
    <cellStyle name="输入" xfId="5" builtinId="20"/>
    <cellStyle name="千位分隔[0]" xfId="6" builtinId="6"/>
    <cellStyle name="20% - Accent4" xfId="7"/>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_ET_STYLE_NoName_00_" xfId="19"/>
    <cellStyle name="标题" xfId="20" builtinId="15"/>
    <cellStyle name="着色 1" xfId="21"/>
    <cellStyle name="20% - 着色 5" xfId="22"/>
    <cellStyle name="解释性文本" xfId="23" builtinId="53"/>
    <cellStyle name="标题 1" xfId="24" builtinId="16"/>
    <cellStyle name="标题 2" xfId="25" builtinId="17"/>
    <cellStyle name="0,0_x000d__x000a_NA_x000d__x000a_" xfId="26"/>
    <cellStyle name="60% - 强调文字颜色 1" xfId="27" builtinId="32"/>
    <cellStyle name="标题 3" xfId="28" builtinId="18"/>
    <cellStyle name="60% - 强调文字颜色 4" xfId="29" builtinId="44"/>
    <cellStyle name="输出" xfId="30" builtinId="21"/>
    <cellStyle name="计算" xfId="31" builtinId="22"/>
    <cellStyle name="Input" xfId="32"/>
    <cellStyle name="检查单元格" xfId="33" builtinId="23"/>
    <cellStyle name="20% - 强调文字颜色 6" xfId="34" builtinId="50"/>
    <cellStyle name="强调文字颜色 2" xfId="35" builtinId="33"/>
    <cellStyle name="链接单元格" xfId="36" builtinId="24"/>
    <cellStyle name="汇总" xfId="37" builtinId="25"/>
    <cellStyle name="好" xfId="38" builtinId="26"/>
    <cellStyle name="适中" xfId="39" builtinId="28"/>
    <cellStyle name="着色 5" xfId="40"/>
    <cellStyle name="Heading 3" xfId="41"/>
    <cellStyle name="20% - 强调文字颜色 5" xfId="42" builtinId="46"/>
    <cellStyle name="强调文字颜色 1" xfId="43" builtinId="29"/>
    <cellStyle name="20% - 强调文字颜色 1" xfId="44" builtinId="30"/>
    <cellStyle name="20% - Accent2" xfId="45"/>
    <cellStyle name="40% - 强调文字颜色 1" xfId="46" builtinId="31"/>
    <cellStyle name="20% - 强调文字颜色 2" xfId="47" builtinId="34"/>
    <cellStyle name="20% - Accent3" xfId="48"/>
    <cellStyle name="40% - 强调文字颜色 2" xfId="49" builtinId="35"/>
    <cellStyle name="强调文字颜色 3" xfId="50" builtinId="37"/>
    <cellStyle name="强调文字颜色 4" xfId="51" builtinId="41"/>
    <cellStyle name="20% - 强调文字颜色 4" xfId="52" builtinId="42"/>
    <cellStyle name="20% - Accent5" xfId="53"/>
    <cellStyle name="40% - 强调文字颜色 4" xfId="54" builtinId="43"/>
    <cellStyle name="强调文字颜色 5" xfId="55" builtinId="45"/>
    <cellStyle name="20% - Accent6" xfId="56"/>
    <cellStyle name="40% - 强调文字颜色 5" xfId="57" builtinId="47"/>
    <cellStyle name="60% - 强调文字颜色 5" xfId="58" builtinId="48"/>
    <cellStyle name="强调文字颜色 6" xfId="59" builtinId="49"/>
    <cellStyle name="40% - 强调文字颜色 6" xfId="60" builtinId="51"/>
    <cellStyle name="60% - 强调文字颜色 6" xfId="61" builtinId="52"/>
    <cellStyle name="0,0_x000a__x000a_NA_x000a__x000a_" xfId="62"/>
    <cellStyle name="40% - Accent3" xfId="63"/>
    <cellStyle name="0,0_x000d__x000a_NA_x000d__x000a_ 2" xfId="64"/>
    <cellStyle name="20% - Accent1" xfId="65"/>
    <cellStyle name="40% - Accent1" xfId="66"/>
    <cellStyle name="40% - Accent2" xfId="67"/>
    <cellStyle name="40% - Accent4" xfId="68"/>
    <cellStyle name="40% - Accent5" xfId="69"/>
    <cellStyle name="40% - Accent6" xfId="70"/>
    <cellStyle name="60% - Accent1" xfId="71"/>
    <cellStyle name="60% - Accent2" xfId="72"/>
    <cellStyle name="60% - Accent3" xfId="73"/>
    <cellStyle name="60% - Accent4" xfId="74"/>
    <cellStyle name="60% - Accent5" xfId="75"/>
    <cellStyle name="60% - Accent6" xfId="76"/>
    <cellStyle name="Accent1" xfId="77"/>
    <cellStyle name="差_ATSL试驾活动" xfId="78"/>
    <cellStyle name="Accent2" xfId="79"/>
    <cellStyle name="Accent3" xfId="80"/>
    <cellStyle name="Accent4" xfId="81"/>
    <cellStyle name="Accent5" xfId="82"/>
    <cellStyle name="Accent6" xfId="83"/>
    <cellStyle name="Bad" xfId="84"/>
    <cellStyle name="Calculation" xfId="85"/>
    <cellStyle name="Check Cell" xfId="86"/>
    <cellStyle name="Currency 2" xfId="87"/>
    <cellStyle name="差_Copy of Copy of ATSL上市发布会+试驾 旅行社SOW (第三轮）" xfId="88"/>
    <cellStyle name="Explanatory Text" xfId="89"/>
    <cellStyle name="Good" xfId="90"/>
    <cellStyle name="Heading 1" xfId="91"/>
    <cellStyle name="Heading 2" xfId="92"/>
    <cellStyle name="Heading 4" xfId="93"/>
    <cellStyle name="Linked Cell" xfId="94"/>
    <cellStyle name="Neutral" xfId="95"/>
    <cellStyle name="Normal 2" xfId="96"/>
    <cellStyle name="Normal 3" xfId="97"/>
    <cellStyle name="Normal 4" xfId="98"/>
    <cellStyle name="Note" xfId="99"/>
    <cellStyle name="Output" xfId="100"/>
    <cellStyle name="Standard_budget BMW Deal…ng 20070530.xls" xfId="101"/>
    <cellStyle name="Title" xfId="102"/>
    <cellStyle name="常规 2" xfId="103"/>
    <cellStyle name="Total" xfId="104"/>
    <cellStyle name="Warning Text" xfId="105"/>
    <cellStyle name="標準_見積例" xfId="106"/>
    <cellStyle name="常规_Sheet1" xfId="107"/>
    <cellStyle name="好_ATSL试驾活动" xfId="108"/>
    <cellStyle name="好_Copy of Copy of ATSL上市发布会+试驾 旅行社SOW (第三轮）" xfId="109"/>
    <cellStyle name="千位分隔 2" xfId="110"/>
    <cellStyle name="样式 1" xfId="111"/>
    <cellStyle name="样式 1 2" xfId="112"/>
    <cellStyle name="一般_Sheet1" xfId="113"/>
  </cellStyles>
  <tableStyles count="0" defaultTableStyle="TableStyleMedium9" defaultPivotStyle="PivotStyleLight16"/>
  <colors>
    <mruColors>
      <color rgb="00FFCC99"/>
      <color rgb="00C0C0C0"/>
      <color rgb="00B8CCE4"/>
      <color rgb="00333333"/>
      <color rgb="00FF0000"/>
      <color rgb="00969696"/>
      <color rgb="0080808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
  <sheetViews>
    <sheetView workbookViewId="0">
      <selection activeCell="A1" sqref="A1:C1"/>
    </sheetView>
  </sheetViews>
  <sheetFormatPr defaultColWidth="9" defaultRowHeight="14.25" outlineLevelRow="3" outlineLevelCol="2"/>
  <cols>
    <col min="3" max="3" width="36" customWidth="1"/>
  </cols>
  <sheetData>
    <row r="1" ht="74.25" customHeight="1" spans="1:3">
      <c r="A1" s="151" t="s">
        <v>0</v>
      </c>
      <c r="B1" s="152"/>
      <c r="C1" s="153"/>
    </row>
    <row r="2" ht="37.5" customHeight="1" spans="1:3">
      <c r="A2" s="141" t="s">
        <v>1</v>
      </c>
      <c r="B2" s="142"/>
      <c r="C2" s="154" t="e">
        <f>#REF!</f>
        <v>#REF!</v>
      </c>
    </row>
    <row r="3" ht="15" spans="1:3">
      <c r="A3" s="141" t="s">
        <v>2</v>
      </c>
      <c r="B3" s="146"/>
      <c r="C3" s="154">
        <f>'机票-六折版 '!I14</f>
        <v>101952</v>
      </c>
    </row>
    <row r="4" ht="15" spans="1:3">
      <c r="A4" s="141" t="s">
        <v>3</v>
      </c>
      <c r="B4" s="142"/>
      <c r="C4" s="154" t="e">
        <f>SUM(C2:C3)</f>
        <v>#REF!</v>
      </c>
    </row>
  </sheetData>
  <mergeCells count="4">
    <mergeCell ref="A1:C1"/>
    <mergeCell ref="A2:B2"/>
    <mergeCell ref="A3:B3"/>
    <mergeCell ref="A4:B4"/>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K3" sqref="K3"/>
    </sheetView>
  </sheetViews>
  <sheetFormatPr defaultColWidth="9" defaultRowHeight="14.25" outlineLevelRow="4" outlineLevelCol="4"/>
  <sheetData>
    <row r="1" ht="22.5" spans="1:5">
      <c r="A1" s="139" t="s">
        <v>4</v>
      </c>
      <c r="B1" s="140"/>
      <c r="C1" s="140"/>
      <c r="D1" s="140"/>
      <c r="E1" s="140"/>
    </row>
    <row r="2" ht="15" spans="1:5">
      <c r="A2" s="141" t="s">
        <v>5</v>
      </c>
      <c r="B2" s="142"/>
      <c r="C2" s="143" t="e">
        <f>#REF!</f>
        <v>#REF!</v>
      </c>
      <c r="D2" s="144"/>
      <c r="E2" s="145"/>
    </row>
    <row r="3" ht="15" spans="1:5">
      <c r="A3" s="141" t="s">
        <v>6</v>
      </c>
      <c r="B3" s="146"/>
      <c r="C3" s="143">
        <f>主编吹风会!G26</f>
        <v>36473.734</v>
      </c>
      <c r="D3" s="144"/>
      <c r="E3" s="145"/>
    </row>
    <row r="4" ht="15" spans="1:5">
      <c r="A4" s="141" t="s">
        <v>3</v>
      </c>
      <c r="B4" s="142"/>
      <c r="C4" s="143" t="e">
        <f>SUM(C2:E3)</f>
        <v>#REF!</v>
      </c>
      <c r="D4" s="147"/>
      <c r="E4" s="142"/>
    </row>
    <row r="5" spans="1:5">
      <c r="A5" s="148" t="s">
        <v>7</v>
      </c>
      <c r="B5" s="149"/>
      <c r="C5" s="149"/>
      <c r="D5" s="149"/>
      <c r="E5" s="150"/>
    </row>
  </sheetData>
  <mergeCells count="8">
    <mergeCell ref="A1:E1"/>
    <mergeCell ref="A2:B2"/>
    <mergeCell ref="C2:E2"/>
    <mergeCell ref="A3:B3"/>
    <mergeCell ref="C3:E3"/>
    <mergeCell ref="A4:B4"/>
    <mergeCell ref="C4:E4"/>
    <mergeCell ref="A5:E5"/>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7"/>
  <sheetViews>
    <sheetView tabSelected="1" zoomScale="85" zoomScaleNormal="85" workbookViewId="0">
      <selection activeCell="C16" sqref="C16"/>
    </sheetView>
  </sheetViews>
  <sheetFormatPr defaultColWidth="19.5833333333333" defaultRowHeight="14.25" outlineLevelCol="7"/>
  <cols>
    <col min="1" max="1" width="66" style="82" customWidth="1"/>
    <col min="2" max="2" width="17.5" style="83" customWidth="1"/>
    <col min="3" max="3" width="31.5833333333333" style="83"/>
    <col min="4" max="7" width="12.0833333333333" style="84" customWidth="1"/>
    <col min="8" max="8" width="53.75" style="85" customWidth="1"/>
    <col min="9" max="16384" width="19.5833333333333" style="82"/>
  </cols>
  <sheetData>
    <row r="1" ht="32.15" customHeight="1" spans="1:8">
      <c r="A1" s="86" t="s">
        <v>8</v>
      </c>
      <c r="B1" s="87" t="s">
        <v>9</v>
      </c>
      <c r="C1" s="88"/>
      <c r="D1" s="88"/>
      <c r="E1" s="88"/>
      <c r="F1" s="88"/>
      <c r="G1" s="88"/>
      <c r="H1" s="89"/>
    </row>
    <row r="2" ht="16.5" spans="1:8">
      <c r="A2" s="90" t="s">
        <v>10</v>
      </c>
      <c r="B2" s="91"/>
      <c r="C2" s="92"/>
      <c r="D2" s="92"/>
      <c r="E2" s="92"/>
      <c r="F2" s="92"/>
      <c r="G2" s="92"/>
      <c r="H2" s="93" t="s">
        <v>11</v>
      </c>
    </row>
    <row r="3" ht="16.5" spans="1:8">
      <c r="A3" s="90" t="s">
        <v>12</v>
      </c>
      <c r="B3" s="94"/>
      <c r="C3" s="95"/>
      <c r="D3" s="95"/>
      <c r="E3" s="95"/>
      <c r="F3" s="95"/>
      <c r="G3" s="95"/>
      <c r="H3" s="96" t="s">
        <v>13</v>
      </c>
    </row>
    <row r="4" ht="15" customHeight="1" spans="1:8">
      <c r="A4" s="90" t="s">
        <v>14</v>
      </c>
      <c r="B4" s="94"/>
      <c r="C4" s="95"/>
      <c r="D4" s="95"/>
      <c r="E4" s="95"/>
      <c r="F4" s="95"/>
      <c r="G4" s="95"/>
      <c r="H4" s="93" t="s">
        <v>9</v>
      </c>
    </row>
    <row r="5" spans="1:2">
      <c r="A5" s="97" t="s">
        <v>15</v>
      </c>
      <c r="B5" s="98"/>
    </row>
    <row r="6" s="79" customFormat="1" spans="1:8">
      <c r="A6" s="99" t="s">
        <v>16</v>
      </c>
      <c r="B6" s="99"/>
      <c r="C6" s="99" t="s">
        <v>17</v>
      </c>
      <c r="D6" s="100" t="s">
        <v>18</v>
      </c>
      <c r="E6" s="100" t="s">
        <v>19</v>
      </c>
      <c r="F6" s="100" t="s">
        <v>20</v>
      </c>
      <c r="G6" s="100" t="s">
        <v>21</v>
      </c>
      <c r="H6" s="101" t="s">
        <v>22</v>
      </c>
    </row>
    <row r="7" s="79" customFormat="1" ht="15" spans="1:8">
      <c r="A7" s="102" t="s">
        <v>23</v>
      </c>
      <c r="B7" s="103"/>
      <c r="C7" s="103"/>
      <c r="D7" s="103"/>
      <c r="E7" s="103"/>
      <c r="F7" s="103"/>
      <c r="G7" s="103"/>
      <c r="H7" s="104"/>
    </row>
    <row r="8" s="80" customFormat="1" ht="57" spans="1:8">
      <c r="A8" s="105" t="s">
        <v>24</v>
      </c>
      <c r="B8" s="106" t="s">
        <v>25</v>
      </c>
      <c r="C8" s="107" t="s">
        <v>26</v>
      </c>
      <c r="D8" s="108">
        <v>1100</v>
      </c>
      <c r="E8" s="108">
        <v>1</v>
      </c>
      <c r="F8" s="108">
        <v>2</v>
      </c>
      <c r="G8" s="108">
        <f t="shared" ref="G8:G13" si="0">D8*E8*F8</f>
        <v>2200</v>
      </c>
      <c r="H8" s="109" t="s">
        <v>27</v>
      </c>
    </row>
    <row r="9" s="80" customFormat="1" ht="26" customHeight="1" spans="1:8">
      <c r="A9" s="110"/>
      <c r="B9" s="111"/>
      <c r="C9" s="107" t="s">
        <v>28</v>
      </c>
      <c r="D9" s="108">
        <v>300</v>
      </c>
      <c r="E9" s="108">
        <v>1</v>
      </c>
      <c r="F9" s="108">
        <v>16</v>
      </c>
      <c r="G9" s="108">
        <f t="shared" si="0"/>
        <v>4800</v>
      </c>
      <c r="H9" s="111" t="s">
        <v>29</v>
      </c>
    </row>
    <row r="10" s="80" customFormat="1" ht="26" customHeight="1" spans="1:8">
      <c r="A10" s="110"/>
      <c r="B10" s="111" t="s">
        <v>30</v>
      </c>
      <c r="C10" s="107" t="s">
        <v>31</v>
      </c>
      <c r="D10" s="108">
        <v>88</v>
      </c>
      <c r="E10" s="108">
        <v>1</v>
      </c>
      <c r="F10" s="108">
        <v>1</v>
      </c>
      <c r="G10" s="108">
        <f t="shared" si="0"/>
        <v>88</v>
      </c>
      <c r="H10" s="111" t="s">
        <v>32</v>
      </c>
    </row>
    <row r="11" s="80" customFormat="1" ht="28.5" spans="1:8">
      <c r="A11" s="105" t="s">
        <v>33</v>
      </c>
      <c r="B11" s="109" t="s">
        <v>34</v>
      </c>
      <c r="C11" s="107" t="s">
        <v>35</v>
      </c>
      <c r="D11" s="108">
        <v>4015</v>
      </c>
      <c r="E11" s="112">
        <v>1</v>
      </c>
      <c r="F11" s="112">
        <v>1</v>
      </c>
      <c r="G11" s="108">
        <f t="shared" si="0"/>
        <v>4015</v>
      </c>
      <c r="H11" s="109" t="s">
        <v>36</v>
      </c>
    </row>
    <row r="12" s="80" customFormat="1" ht="28.5" spans="1:8">
      <c r="A12" s="113"/>
      <c r="B12" s="109" t="s">
        <v>37</v>
      </c>
      <c r="C12" s="107" t="s">
        <v>38</v>
      </c>
      <c r="D12" s="108">
        <v>3311</v>
      </c>
      <c r="E12" s="112">
        <v>1</v>
      </c>
      <c r="F12" s="112">
        <v>1</v>
      </c>
      <c r="G12" s="108">
        <f t="shared" si="0"/>
        <v>3311</v>
      </c>
      <c r="H12" s="109" t="s">
        <v>39</v>
      </c>
    </row>
    <row r="13" s="80" customFormat="1" ht="28.5" spans="1:8">
      <c r="A13" s="113"/>
      <c r="B13" s="109" t="s">
        <v>37</v>
      </c>
      <c r="C13" s="107" t="s">
        <v>38</v>
      </c>
      <c r="D13" s="108">
        <v>1580</v>
      </c>
      <c r="E13" s="112">
        <v>1</v>
      </c>
      <c r="F13" s="112">
        <v>1</v>
      </c>
      <c r="G13" s="108">
        <f t="shared" si="0"/>
        <v>1580</v>
      </c>
      <c r="H13" s="109" t="s">
        <v>40</v>
      </c>
    </row>
    <row r="14" s="80" customFormat="1" ht="15" customHeight="1" spans="1:8">
      <c r="A14" s="114" t="s">
        <v>41</v>
      </c>
      <c r="B14" s="115"/>
      <c r="C14" s="115"/>
      <c r="D14" s="115"/>
      <c r="E14" s="115"/>
      <c r="F14" s="115"/>
      <c r="G14" s="115"/>
      <c r="H14" s="116"/>
    </row>
    <row r="15" s="80" customFormat="1" ht="29" customHeight="1" spans="1:8">
      <c r="A15" s="117"/>
      <c r="B15" s="118"/>
      <c r="C15" s="119" t="s">
        <v>42</v>
      </c>
      <c r="D15" s="120">
        <v>1200</v>
      </c>
      <c r="E15" s="120">
        <v>1</v>
      </c>
      <c r="F15" s="120">
        <v>1</v>
      </c>
      <c r="G15" s="120">
        <f>D15*E15*F15</f>
        <v>1200</v>
      </c>
      <c r="H15" s="109" t="s">
        <v>43</v>
      </c>
    </row>
    <row r="16" s="80" customFormat="1" ht="29" customHeight="1" spans="1:8">
      <c r="A16" s="117"/>
      <c r="B16" s="118"/>
      <c r="C16" s="119" t="s">
        <v>44</v>
      </c>
      <c r="D16" s="120">
        <v>1200</v>
      </c>
      <c r="E16" s="120">
        <v>1</v>
      </c>
      <c r="F16" s="120">
        <v>1</v>
      </c>
      <c r="G16" s="120">
        <f>D16*E16*F16</f>
        <v>1200</v>
      </c>
      <c r="H16" s="109" t="s">
        <v>45</v>
      </c>
    </row>
    <row r="17" s="80" customFormat="1" ht="29" customHeight="1" spans="1:8">
      <c r="A17" s="121"/>
      <c r="B17" s="122"/>
      <c r="C17" s="119" t="s">
        <v>46</v>
      </c>
      <c r="D17" s="120">
        <v>495.94</v>
      </c>
      <c r="E17" s="120">
        <v>1</v>
      </c>
      <c r="F17" s="120">
        <v>1</v>
      </c>
      <c r="G17" s="120">
        <f>D17*E17*F17</f>
        <v>495.94</v>
      </c>
      <c r="H17" s="123"/>
    </row>
    <row r="18" s="80" customFormat="1" ht="16.5" customHeight="1" spans="1:8">
      <c r="A18" s="114" t="s">
        <v>47</v>
      </c>
      <c r="B18" s="115"/>
      <c r="C18" s="115"/>
      <c r="D18" s="115"/>
      <c r="E18" s="115"/>
      <c r="F18" s="115"/>
      <c r="G18" s="115"/>
      <c r="H18" s="116"/>
    </row>
    <row r="19" s="80" customFormat="1" ht="20" customHeight="1" spans="1:8">
      <c r="A19" s="124" t="s">
        <v>48</v>
      </c>
      <c r="B19" s="125"/>
      <c r="C19" s="126" t="s">
        <v>49</v>
      </c>
      <c r="D19" s="108">
        <v>1540</v>
      </c>
      <c r="E19" s="108">
        <v>2</v>
      </c>
      <c r="F19" s="108">
        <v>1</v>
      </c>
      <c r="G19" s="108">
        <f>D19*E19*F19</f>
        <v>3080</v>
      </c>
      <c r="H19" s="109"/>
    </row>
    <row r="20" s="80" customFormat="1" ht="20" customHeight="1" spans="1:8">
      <c r="A20" s="127"/>
      <c r="B20" s="128"/>
      <c r="C20" s="126" t="s">
        <v>50</v>
      </c>
      <c r="D20" s="108">
        <v>2360</v>
      </c>
      <c r="E20" s="108">
        <v>2</v>
      </c>
      <c r="F20" s="108">
        <v>1</v>
      </c>
      <c r="G20" s="108">
        <f>D20*E20*F20</f>
        <v>4720</v>
      </c>
      <c r="H20" s="109"/>
    </row>
    <row r="21" s="80" customFormat="1" ht="20" customHeight="1" spans="1:8">
      <c r="A21" s="127"/>
      <c r="B21" s="128"/>
      <c r="C21" s="126" t="s">
        <v>51</v>
      </c>
      <c r="D21" s="108">
        <v>2360</v>
      </c>
      <c r="E21" s="108">
        <v>1</v>
      </c>
      <c r="F21" s="108">
        <v>1</v>
      </c>
      <c r="G21" s="108">
        <f>D21*E21*F21</f>
        <v>2360</v>
      </c>
      <c r="H21" s="109"/>
    </row>
    <row r="22" s="80" customFormat="1" ht="20" customHeight="1" spans="1:8">
      <c r="A22" s="127"/>
      <c r="B22" s="128"/>
      <c r="C22" s="126" t="s">
        <v>52</v>
      </c>
      <c r="D22" s="108">
        <v>1960</v>
      </c>
      <c r="E22" s="108">
        <v>1</v>
      </c>
      <c r="F22" s="108">
        <v>1</v>
      </c>
      <c r="G22" s="108">
        <f>D22*E22*F22</f>
        <v>1960</v>
      </c>
      <c r="H22" s="109"/>
    </row>
    <row r="23" s="80" customFormat="1" ht="20" customHeight="1" spans="1:8">
      <c r="A23" s="124" t="s">
        <v>53</v>
      </c>
      <c r="B23" s="125"/>
      <c r="C23" s="126"/>
      <c r="D23" s="108">
        <v>2148</v>
      </c>
      <c r="E23" s="108">
        <v>1</v>
      </c>
      <c r="F23" s="108">
        <v>1</v>
      </c>
      <c r="G23" s="108">
        <f>D23*E23*F23</f>
        <v>2148</v>
      </c>
      <c r="H23" s="109"/>
    </row>
    <row r="24" ht="15" customHeight="1" spans="1:8">
      <c r="A24" s="129" t="s">
        <v>54</v>
      </c>
      <c r="B24" s="129"/>
      <c r="C24" s="129"/>
      <c r="D24" s="129"/>
      <c r="E24" s="129"/>
      <c r="F24" s="129"/>
      <c r="G24" s="130">
        <f>SUM(G8:G23)</f>
        <v>33157.94</v>
      </c>
      <c r="H24" s="131"/>
    </row>
    <row r="25" ht="12.75" customHeight="1" spans="1:8">
      <c r="A25" s="38" t="s">
        <v>55</v>
      </c>
      <c r="B25" s="38"/>
      <c r="C25" s="38"/>
      <c r="D25" s="38"/>
      <c r="E25" s="38"/>
      <c r="F25" s="38"/>
      <c r="G25" s="132">
        <f>G24*0.1</f>
        <v>3315.794</v>
      </c>
      <c r="H25" s="133"/>
    </row>
    <row r="26" s="81" customFormat="1" ht="15" customHeight="1" spans="1:8">
      <c r="A26" s="134" t="s">
        <v>56</v>
      </c>
      <c r="B26" s="134"/>
      <c r="C26" s="134"/>
      <c r="D26" s="134"/>
      <c r="E26" s="134"/>
      <c r="F26" s="134"/>
      <c r="G26" s="135">
        <f>SUM(G24:G25)</f>
        <v>36473.734</v>
      </c>
      <c r="H26" s="136"/>
    </row>
    <row r="27" spans="1:7">
      <c r="A27" s="137" t="s">
        <v>57</v>
      </c>
      <c r="B27" s="137"/>
      <c r="C27" s="137"/>
      <c r="D27" s="137"/>
      <c r="E27" s="137"/>
      <c r="F27" s="137"/>
      <c r="G27" s="138">
        <f>G26*1.06</f>
        <v>38662.15804</v>
      </c>
    </row>
  </sheetData>
  <mergeCells count="14">
    <mergeCell ref="B1:H1"/>
    <mergeCell ref="A6:B6"/>
    <mergeCell ref="A7:H7"/>
    <mergeCell ref="A23:B23"/>
    <mergeCell ref="A24:F24"/>
    <mergeCell ref="A25:F25"/>
    <mergeCell ref="A26:F26"/>
    <mergeCell ref="A27:F27"/>
    <mergeCell ref="A8:A10"/>
    <mergeCell ref="A11:A13"/>
    <mergeCell ref="B8:B9"/>
    <mergeCell ref="H24:H26"/>
    <mergeCell ref="A19:B22"/>
    <mergeCell ref="A15:B17"/>
  </mergeCells>
  <pageMargins left="0.7" right="0.7" top="0.75" bottom="0.75" header="0.3" footer="0.3"/>
  <pageSetup paperSize="9" scale="3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
  <sheetViews>
    <sheetView workbookViewId="0">
      <selection activeCell="F4" sqref="F4"/>
    </sheetView>
  </sheetViews>
  <sheetFormatPr defaultColWidth="9" defaultRowHeight="14.25" outlineLevelRow="5" outlineLevelCol="3"/>
  <cols>
    <col min="1" max="4" width="12.875" customWidth="1"/>
  </cols>
  <sheetData>
    <row r="1" ht="26" customHeight="1" spans="1:4">
      <c r="A1" s="77">
        <v>43605</v>
      </c>
      <c r="B1" s="77">
        <v>43606</v>
      </c>
      <c r="C1" s="77">
        <v>43607</v>
      </c>
      <c r="D1" s="77">
        <v>43608</v>
      </c>
    </row>
    <row r="2" ht="26" customHeight="1" spans="1:4">
      <c r="A2" s="78" t="s">
        <v>58</v>
      </c>
      <c r="B2" s="78" t="s">
        <v>58</v>
      </c>
      <c r="C2" s="78" t="s">
        <v>58</v>
      </c>
      <c r="D2" s="78" t="s">
        <v>58</v>
      </c>
    </row>
    <row r="3" ht="26" customHeight="1" spans="1:4">
      <c r="A3" s="78" t="s">
        <v>59</v>
      </c>
      <c r="B3" s="78" t="s">
        <v>60</v>
      </c>
      <c r="C3" s="78" t="s">
        <v>60</v>
      </c>
      <c r="D3" s="78" t="s">
        <v>60</v>
      </c>
    </row>
    <row r="4" ht="26" customHeight="1" spans="1:4">
      <c r="A4" s="78" t="s">
        <v>61</v>
      </c>
      <c r="B4" s="78" t="s">
        <v>59</v>
      </c>
      <c r="C4" s="78" t="s">
        <v>59</v>
      </c>
      <c r="D4" s="78" t="s">
        <v>59</v>
      </c>
    </row>
    <row r="5" ht="26" customHeight="1" spans="1:4">
      <c r="A5" s="78"/>
      <c r="B5" s="78" t="s">
        <v>61</v>
      </c>
      <c r="C5" s="78" t="s">
        <v>61</v>
      </c>
      <c r="D5" s="78" t="s">
        <v>61</v>
      </c>
    </row>
    <row r="6" ht="26" customHeight="1" spans="1:4">
      <c r="A6" s="78"/>
      <c r="B6" s="78"/>
      <c r="C6" s="78"/>
      <c r="D6" s="78" t="s">
        <v>62</v>
      </c>
    </row>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topLeftCell="A3" workbookViewId="0">
      <selection activeCell="I14" sqref="I14"/>
    </sheetView>
  </sheetViews>
  <sheetFormatPr defaultColWidth="7.83333333333333" defaultRowHeight="12"/>
  <cols>
    <col min="1" max="1" width="6.83333333333333" style="44" customWidth="1"/>
    <col min="2" max="2" width="28.5833333333333" style="44" customWidth="1"/>
    <col min="3" max="3" width="34.25" style="44" customWidth="1"/>
    <col min="4" max="4" width="23.0833333333333" style="44" customWidth="1"/>
    <col min="5" max="6" width="12.5833333333333" style="45" customWidth="1"/>
    <col min="7" max="7" width="5.58333333333333" style="44"/>
    <col min="8" max="8" width="7" style="46" customWidth="1"/>
    <col min="9" max="9" width="15.8333333333333" style="45"/>
    <col min="10" max="10" width="10.8333333333333" style="44" customWidth="1"/>
    <col min="11" max="16384" width="7.83333333333333" style="44"/>
  </cols>
  <sheetData>
    <row r="1" s="42" customFormat="1" spans="1:9">
      <c r="A1" s="47" t="s">
        <v>63</v>
      </c>
      <c r="B1" s="48" t="s">
        <v>64</v>
      </c>
      <c r="C1" s="48"/>
      <c r="D1" s="48"/>
      <c r="E1" s="49"/>
      <c r="F1" s="49"/>
      <c r="G1" s="49"/>
      <c r="H1" s="49"/>
      <c r="I1" s="70"/>
    </row>
    <row r="2" s="42" customFormat="1" spans="1:9">
      <c r="A2" s="47" t="s">
        <v>65</v>
      </c>
      <c r="B2" s="48"/>
      <c r="C2" s="50" t="s">
        <v>66</v>
      </c>
      <c r="D2" s="48"/>
      <c r="E2" s="49"/>
      <c r="F2" s="49"/>
      <c r="G2" s="49"/>
      <c r="H2" s="49"/>
      <c r="I2" s="70"/>
    </row>
    <row r="3" s="42" customFormat="1" spans="1:9">
      <c r="A3" s="47" t="s">
        <v>67</v>
      </c>
      <c r="B3" s="48"/>
      <c r="C3" s="48" t="s">
        <v>68</v>
      </c>
      <c r="D3" s="48"/>
      <c r="E3" s="49"/>
      <c r="F3" s="49"/>
      <c r="G3" s="49"/>
      <c r="H3" s="49"/>
      <c r="I3" s="70"/>
    </row>
    <row r="4" s="42" customFormat="1" ht="14.25" customHeight="1" spans="1:9">
      <c r="A4" s="51" t="s">
        <v>69</v>
      </c>
      <c r="B4" s="52" t="s">
        <v>70</v>
      </c>
      <c r="C4" s="48"/>
      <c r="D4" s="48"/>
      <c r="E4" s="48"/>
      <c r="F4" s="48"/>
      <c r="G4" s="48"/>
      <c r="H4" s="48"/>
      <c r="I4" s="71"/>
    </row>
    <row r="5" s="43" customFormat="1" ht="21" customHeight="1" spans="1:10">
      <c r="A5" s="53" t="s">
        <v>71</v>
      </c>
      <c r="B5" s="54" t="s">
        <v>72</v>
      </c>
      <c r="C5" s="54" t="s">
        <v>73</v>
      </c>
      <c r="D5" s="54" t="s">
        <v>74</v>
      </c>
      <c r="E5" s="55" t="s">
        <v>75</v>
      </c>
      <c r="F5" s="56" t="s">
        <v>76</v>
      </c>
      <c r="G5" s="57" t="s">
        <v>77</v>
      </c>
      <c r="H5" s="54"/>
      <c r="I5" s="72" t="s">
        <v>78</v>
      </c>
      <c r="J5" s="73"/>
    </row>
    <row r="6" s="43" customFormat="1" ht="21" customHeight="1" spans="1:9">
      <c r="A6" s="58">
        <v>1.1</v>
      </c>
      <c r="B6" s="59" t="s">
        <v>79</v>
      </c>
      <c r="C6" s="59"/>
      <c r="D6" s="59"/>
      <c r="E6" s="59"/>
      <c r="F6" s="59"/>
      <c r="G6" s="59"/>
      <c r="H6" s="59"/>
      <c r="I6" s="74"/>
    </row>
    <row r="7" ht="26.15" customHeight="1" spans="1:9">
      <c r="A7" s="60">
        <v>1</v>
      </c>
      <c r="B7" s="61" t="s">
        <v>80</v>
      </c>
      <c r="C7" s="62" t="s">
        <v>81</v>
      </c>
      <c r="D7" s="61"/>
      <c r="E7" s="63">
        <v>2880</v>
      </c>
      <c r="F7" s="63">
        <v>0.6</v>
      </c>
      <c r="G7" s="64">
        <v>32</v>
      </c>
      <c r="H7" s="65" t="s">
        <v>82</v>
      </c>
      <c r="I7" s="75">
        <f t="shared" ref="I7:I13" si="0">E7*F7*G7</f>
        <v>55296</v>
      </c>
    </row>
    <row r="8" ht="26.15" customHeight="1" spans="1:9">
      <c r="A8" s="60">
        <v>2</v>
      </c>
      <c r="B8" s="66" t="s">
        <v>80</v>
      </c>
      <c r="C8" s="62" t="s">
        <v>83</v>
      </c>
      <c r="D8" s="61"/>
      <c r="E8" s="63">
        <v>3080</v>
      </c>
      <c r="F8" s="63">
        <v>0.6</v>
      </c>
      <c r="G8" s="64">
        <v>8</v>
      </c>
      <c r="H8" s="65" t="s">
        <v>82</v>
      </c>
      <c r="I8" s="75">
        <f t="shared" si="0"/>
        <v>14784</v>
      </c>
    </row>
    <row r="9" ht="26.15" customHeight="1" spans="1:9">
      <c r="A9" s="60">
        <v>3</v>
      </c>
      <c r="B9" s="66" t="s">
        <v>80</v>
      </c>
      <c r="C9" s="62" t="s">
        <v>84</v>
      </c>
      <c r="D9" s="61"/>
      <c r="E9" s="63">
        <v>3640</v>
      </c>
      <c r="F9" s="63">
        <v>0.6</v>
      </c>
      <c r="G9" s="64">
        <v>2</v>
      </c>
      <c r="H9" s="65" t="s">
        <v>82</v>
      </c>
      <c r="I9" s="75">
        <f t="shared" si="0"/>
        <v>4368</v>
      </c>
    </row>
    <row r="10" ht="26.15" customHeight="1" spans="1:9">
      <c r="A10" s="60">
        <v>4</v>
      </c>
      <c r="B10" s="66" t="s">
        <v>80</v>
      </c>
      <c r="C10" s="62" t="s">
        <v>85</v>
      </c>
      <c r="D10" s="61"/>
      <c r="E10" s="63">
        <v>3340</v>
      </c>
      <c r="F10" s="63">
        <v>0.6</v>
      </c>
      <c r="G10" s="64">
        <v>1</v>
      </c>
      <c r="H10" s="65" t="s">
        <v>82</v>
      </c>
      <c r="I10" s="75">
        <f t="shared" si="0"/>
        <v>2004</v>
      </c>
    </row>
    <row r="11" ht="26.15" customHeight="1" spans="1:9">
      <c r="A11" s="60">
        <v>5</v>
      </c>
      <c r="B11" s="66" t="s">
        <v>80</v>
      </c>
      <c r="C11" s="62" t="s">
        <v>86</v>
      </c>
      <c r="D11" s="61"/>
      <c r="E11" s="63">
        <v>3820</v>
      </c>
      <c r="F11" s="63">
        <v>0.6</v>
      </c>
      <c r="G11" s="64">
        <v>3</v>
      </c>
      <c r="H11" s="65" t="s">
        <v>82</v>
      </c>
      <c r="I11" s="75">
        <f t="shared" si="0"/>
        <v>6876</v>
      </c>
    </row>
    <row r="12" ht="26.15" customHeight="1" spans="1:9">
      <c r="A12" s="60">
        <v>6</v>
      </c>
      <c r="B12" s="66" t="s">
        <v>80</v>
      </c>
      <c r="C12" s="62" t="s">
        <v>87</v>
      </c>
      <c r="D12" s="61"/>
      <c r="E12" s="63">
        <v>2240</v>
      </c>
      <c r="F12" s="63">
        <v>0.6</v>
      </c>
      <c r="G12" s="64">
        <v>1</v>
      </c>
      <c r="H12" s="65" t="s">
        <v>82</v>
      </c>
      <c r="I12" s="75">
        <f t="shared" si="0"/>
        <v>1344</v>
      </c>
    </row>
    <row r="13" ht="26.15" customHeight="1" spans="1:9">
      <c r="A13" s="60">
        <v>7</v>
      </c>
      <c r="B13" s="61" t="s">
        <v>88</v>
      </c>
      <c r="C13" s="62" t="s">
        <v>89</v>
      </c>
      <c r="D13" s="61"/>
      <c r="E13" s="63">
        <v>2880</v>
      </c>
      <c r="F13" s="63">
        <v>0.6</v>
      </c>
      <c r="G13" s="64">
        <v>10</v>
      </c>
      <c r="H13" s="65" t="s">
        <v>82</v>
      </c>
      <c r="I13" s="75">
        <f t="shared" si="0"/>
        <v>17280</v>
      </c>
    </row>
    <row r="14" s="43" customFormat="1" ht="26.25" customHeight="1" spans="1:11">
      <c r="A14" s="67" t="s">
        <v>90</v>
      </c>
      <c r="B14" s="68"/>
      <c r="C14" s="68"/>
      <c r="D14" s="68"/>
      <c r="E14" s="68"/>
      <c r="F14" s="68"/>
      <c r="G14" s="68"/>
      <c r="H14" s="69"/>
      <c r="I14" s="76">
        <f>SUM(I7:I13)</f>
        <v>101952</v>
      </c>
      <c r="J14" s="44"/>
      <c r="K14" s="44"/>
    </row>
  </sheetData>
  <mergeCells count="5">
    <mergeCell ref="E1:H1"/>
    <mergeCell ref="E2:H2"/>
    <mergeCell ref="E3:H3"/>
    <mergeCell ref="G5:H5"/>
    <mergeCell ref="A14:H1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9"/>
  <sheetViews>
    <sheetView topLeftCell="A13" workbookViewId="0">
      <selection activeCell="H10" sqref="H10"/>
    </sheetView>
  </sheetViews>
  <sheetFormatPr defaultColWidth="19.5833333333333" defaultRowHeight="14.25" outlineLevelCol="7"/>
  <cols>
    <col min="1" max="1" width="30.0833333333333" style="4" customWidth="1" collapsed="1"/>
    <col min="2" max="2" width="17.5" style="5" customWidth="1" collapsed="1"/>
    <col min="3" max="3" width="31.5833333333333" style="5"/>
    <col min="4" max="7" width="12.0833333333333" style="6" customWidth="1"/>
    <col min="8" max="8" width="11.5" style="7" customWidth="1"/>
    <col min="9" max="16384" width="19.5833333333333" style="4"/>
  </cols>
  <sheetData>
    <row r="1" ht="46" customHeight="1" spans="1:3">
      <c r="A1" s="8"/>
      <c r="B1" s="8"/>
      <c r="C1" s="8"/>
    </row>
    <row r="2" ht="32.15" customHeight="1" spans="1:5">
      <c r="A2" s="5" t="s">
        <v>8</v>
      </c>
      <c r="B2" s="9" t="s">
        <v>91</v>
      </c>
      <c r="C2" s="9"/>
      <c r="D2" s="9"/>
      <c r="E2" s="9"/>
    </row>
    <row r="3" spans="1:2">
      <c r="A3" s="5" t="s">
        <v>10</v>
      </c>
      <c r="B3" s="10" t="s">
        <v>92</v>
      </c>
    </row>
    <row r="4" spans="1:1">
      <c r="A4" s="5" t="s">
        <v>12</v>
      </c>
    </row>
    <row r="5" ht="9.75" hidden="1" customHeight="1" spans="1:1">
      <c r="A5" s="5" t="s">
        <v>14</v>
      </c>
    </row>
    <row r="6" hidden="1" spans="1:1">
      <c r="A6" s="5" t="s">
        <v>15</v>
      </c>
    </row>
    <row r="7" s="1" customFormat="1" spans="1:8">
      <c r="A7" s="11" t="s">
        <v>93</v>
      </c>
      <c r="B7" s="11"/>
      <c r="C7" s="11" t="s">
        <v>94</v>
      </c>
      <c r="D7" s="12" t="s">
        <v>95</v>
      </c>
      <c r="E7" s="12" t="s">
        <v>96</v>
      </c>
      <c r="F7" s="12" t="s">
        <v>97</v>
      </c>
      <c r="G7" s="12" t="s">
        <v>98</v>
      </c>
      <c r="H7" s="13" t="s">
        <v>99</v>
      </c>
    </row>
    <row r="8" s="1" customFormat="1" ht="15" spans="1:8">
      <c r="A8" s="14" t="s">
        <v>100</v>
      </c>
      <c r="B8" s="14"/>
      <c r="C8" s="14"/>
      <c r="D8" s="14"/>
      <c r="E8" s="14"/>
      <c r="F8" s="14"/>
      <c r="G8" s="14"/>
      <c r="H8" s="15"/>
    </row>
    <row r="9" s="2" customFormat="1" ht="43.4" customHeight="1" spans="1:8">
      <c r="A9" s="16" t="s">
        <v>101</v>
      </c>
      <c r="B9" s="17" t="s">
        <v>25</v>
      </c>
      <c r="C9" s="18" t="s">
        <v>102</v>
      </c>
      <c r="D9" s="19">
        <v>1000</v>
      </c>
      <c r="E9" s="19">
        <v>1</v>
      </c>
      <c r="F9" s="19">
        <v>25</v>
      </c>
      <c r="G9" s="19">
        <f t="shared" ref="G9:G17" si="0">D9*E9*F9</f>
        <v>25000</v>
      </c>
      <c r="H9" s="20"/>
    </row>
    <row r="10" s="2" customFormat="1" ht="43.4" customHeight="1" spans="1:8">
      <c r="A10" s="21"/>
      <c r="B10" s="22"/>
      <c r="C10" s="18" t="s">
        <v>103</v>
      </c>
      <c r="D10" s="19">
        <v>1000</v>
      </c>
      <c r="E10" s="19">
        <v>1</v>
      </c>
      <c r="F10" s="19">
        <v>78</v>
      </c>
      <c r="G10" s="19">
        <f t="shared" si="0"/>
        <v>78000</v>
      </c>
      <c r="H10" s="20"/>
    </row>
    <row r="11" s="2" customFormat="1" ht="42.65" customHeight="1" spans="1:8">
      <c r="A11" s="21"/>
      <c r="B11" s="22"/>
      <c r="C11" s="18" t="s">
        <v>104</v>
      </c>
      <c r="D11" s="19">
        <v>1000</v>
      </c>
      <c r="E11" s="19">
        <v>1</v>
      </c>
      <c r="F11" s="19">
        <v>75</v>
      </c>
      <c r="G11" s="19">
        <f t="shared" si="0"/>
        <v>75000</v>
      </c>
      <c r="H11" s="20"/>
    </row>
    <row r="12" s="2" customFormat="1" ht="42.65" customHeight="1" spans="1:8">
      <c r="A12" s="21"/>
      <c r="B12" s="22"/>
      <c r="C12" s="18" t="s">
        <v>105</v>
      </c>
      <c r="D12" s="19">
        <v>1000</v>
      </c>
      <c r="E12" s="19">
        <v>1</v>
      </c>
      <c r="F12" s="19">
        <v>24</v>
      </c>
      <c r="G12" s="19">
        <f t="shared" si="0"/>
        <v>24000</v>
      </c>
      <c r="H12" s="20"/>
    </row>
    <row r="13" s="2" customFormat="1" ht="42.65" customHeight="1" spans="1:8">
      <c r="A13" s="21"/>
      <c r="B13" s="22"/>
      <c r="C13" s="18" t="s">
        <v>106</v>
      </c>
      <c r="D13" s="19">
        <v>1000</v>
      </c>
      <c r="E13" s="19">
        <v>5</v>
      </c>
      <c r="F13" s="19">
        <v>5</v>
      </c>
      <c r="G13" s="19">
        <f t="shared" si="0"/>
        <v>25000</v>
      </c>
      <c r="H13" s="20"/>
    </row>
    <row r="14" s="2" customFormat="1" ht="42.65" customHeight="1" spans="1:8">
      <c r="A14" s="23"/>
      <c r="B14" s="24"/>
      <c r="C14" s="18" t="s">
        <v>107</v>
      </c>
      <c r="D14" s="19">
        <v>1000</v>
      </c>
      <c r="E14" s="19">
        <v>2</v>
      </c>
      <c r="F14" s="19">
        <v>2</v>
      </c>
      <c r="G14" s="19">
        <f t="shared" si="0"/>
        <v>4000</v>
      </c>
      <c r="H14" s="20"/>
    </row>
    <row r="15" s="2" customFormat="1" ht="30.65" customHeight="1" spans="1:8">
      <c r="A15" s="16" t="s">
        <v>108</v>
      </c>
      <c r="B15" s="17"/>
      <c r="C15" s="18" t="s">
        <v>109</v>
      </c>
      <c r="D15" s="19">
        <v>30000</v>
      </c>
      <c r="E15" s="25">
        <v>1</v>
      </c>
      <c r="F15" s="25">
        <v>5</v>
      </c>
      <c r="G15" s="19">
        <f t="shared" si="0"/>
        <v>150000</v>
      </c>
      <c r="H15" s="20"/>
    </row>
    <row r="16" s="2" customFormat="1" ht="28" customHeight="1" spans="1:8">
      <c r="A16" s="23"/>
      <c r="B16" s="24"/>
      <c r="C16" s="18" t="s">
        <v>110</v>
      </c>
      <c r="D16" s="19">
        <v>150</v>
      </c>
      <c r="E16" s="25">
        <v>1</v>
      </c>
      <c r="F16" s="25">
        <v>102</v>
      </c>
      <c r="G16" s="19">
        <f t="shared" si="0"/>
        <v>15300</v>
      </c>
      <c r="H16" s="20"/>
    </row>
    <row r="17" s="2" customFormat="1" ht="89.25" customHeight="1" spans="1:8">
      <c r="A17" s="26" t="s">
        <v>111</v>
      </c>
      <c r="B17" s="26" t="s">
        <v>112</v>
      </c>
      <c r="C17" s="27" t="s">
        <v>113</v>
      </c>
      <c r="D17" s="19">
        <v>300</v>
      </c>
      <c r="E17" s="19">
        <v>1</v>
      </c>
      <c r="F17" s="25">
        <v>222</v>
      </c>
      <c r="G17" s="19">
        <f t="shared" si="0"/>
        <v>66600</v>
      </c>
      <c r="H17" s="20"/>
    </row>
    <row r="18" s="2" customFormat="1" ht="33.65" customHeight="1" spans="1:8">
      <c r="A18" s="28"/>
      <c r="B18" s="20"/>
      <c r="C18" s="29"/>
      <c r="D18" s="30"/>
      <c r="E18" s="19"/>
      <c r="F18" s="25"/>
      <c r="G18" s="19"/>
      <c r="H18" s="20"/>
    </row>
    <row r="19" s="2" customFormat="1" ht="27.75" customHeight="1" spans="1:8">
      <c r="A19" s="20" t="s">
        <v>114</v>
      </c>
      <c r="B19" s="20" t="s">
        <v>115</v>
      </c>
      <c r="C19" s="27"/>
      <c r="D19" s="19">
        <v>4000</v>
      </c>
      <c r="E19" s="19">
        <v>6</v>
      </c>
      <c r="F19" s="19">
        <v>1</v>
      </c>
      <c r="G19" s="19">
        <f>D19*E19*F19</f>
        <v>24000</v>
      </c>
      <c r="H19" s="20"/>
    </row>
    <row r="20" s="1" customFormat="1" ht="15" customHeight="1" spans="1:8">
      <c r="A20" s="31" t="s">
        <v>116</v>
      </c>
      <c r="B20" s="31"/>
      <c r="C20" s="31"/>
      <c r="D20" s="31"/>
      <c r="E20" s="31"/>
      <c r="F20" s="31"/>
      <c r="G20" s="32"/>
      <c r="H20" s="32"/>
    </row>
    <row r="21" s="1" customFormat="1" ht="15" customHeight="1" spans="1:8">
      <c r="A21" s="20" t="s">
        <v>117</v>
      </c>
      <c r="B21" s="20"/>
      <c r="C21" s="27" t="s">
        <v>118</v>
      </c>
      <c r="D21" s="19">
        <v>1500</v>
      </c>
      <c r="E21" s="19">
        <v>1</v>
      </c>
      <c r="F21" s="19">
        <v>1</v>
      </c>
      <c r="G21" s="19">
        <f>D21*E21*F21</f>
        <v>1500</v>
      </c>
      <c r="H21" s="27"/>
    </row>
    <row r="22" s="2" customFormat="1" customHeight="1" spans="1:8">
      <c r="A22" s="33" t="s">
        <v>119</v>
      </c>
      <c r="B22" s="33"/>
      <c r="C22" s="27" t="s">
        <v>120</v>
      </c>
      <c r="D22" s="19">
        <v>600</v>
      </c>
      <c r="E22" s="19">
        <v>1</v>
      </c>
      <c r="F22" s="19">
        <v>3</v>
      </c>
      <c r="G22" s="19">
        <f>D22*E22*F22</f>
        <v>1800</v>
      </c>
      <c r="H22" s="27"/>
    </row>
    <row r="23" s="2" customFormat="1" customHeight="1" spans="1:8">
      <c r="A23" s="33"/>
      <c r="B23" s="33"/>
      <c r="C23" s="27" t="s">
        <v>121</v>
      </c>
      <c r="D23" s="19">
        <v>1100</v>
      </c>
      <c r="E23" s="19">
        <v>1</v>
      </c>
      <c r="F23" s="19">
        <v>1</v>
      </c>
      <c r="G23" s="19">
        <f>D22*E23*F22</f>
        <v>1800</v>
      </c>
      <c r="H23" s="27"/>
    </row>
    <row r="24" s="2" customFormat="1" spans="1:8">
      <c r="A24" s="33" t="s">
        <v>122</v>
      </c>
      <c r="B24" s="33"/>
      <c r="C24" s="27" t="s">
        <v>123</v>
      </c>
      <c r="D24" s="19">
        <v>2800</v>
      </c>
      <c r="E24" s="25">
        <v>1</v>
      </c>
      <c r="F24" s="19">
        <v>2</v>
      </c>
      <c r="G24" s="25">
        <f>D23*E24*F23</f>
        <v>1100</v>
      </c>
      <c r="H24" s="27"/>
    </row>
    <row r="25" s="2" customFormat="1" customHeight="1" spans="1:8">
      <c r="A25" s="33" t="s">
        <v>124</v>
      </c>
      <c r="B25" s="33"/>
      <c r="C25" s="27" t="s">
        <v>125</v>
      </c>
      <c r="D25" s="19">
        <v>1000</v>
      </c>
      <c r="E25" s="19">
        <v>1</v>
      </c>
      <c r="F25" s="19">
        <v>1</v>
      </c>
      <c r="G25" s="19">
        <f>D24*E25*F24</f>
        <v>5600</v>
      </c>
      <c r="H25" s="27"/>
    </row>
    <row r="26" s="2" customFormat="1" customHeight="1" spans="1:8">
      <c r="A26" s="33"/>
      <c r="B26" s="33"/>
      <c r="C26" s="29" t="s">
        <v>126</v>
      </c>
      <c r="D26" s="19">
        <v>1500</v>
      </c>
      <c r="E26" s="19">
        <v>1</v>
      </c>
      <c r="F26" s="25">
        <v>1</v>
      </c>
      <c r="G26" s="19">
        <f>D25*E26*F25</f>
        <v>1000</v>
      </c>
      <c r="H26" s="27"/>
    </row>
    <row r="27" s="2" customFormat="1" spans="1:8">
      <c r="A27" s="33" t="s">
        <v>127</v>
      </c>
      <c r="B27" s="33"/>
      <c r="C27" s="27" t="s">
        <v>128</v>
      </c>
      <c r="D27" s="19">
        <v>1000</v>
      </c>
      <c r="E27" s="19">
        <v>1</v>
      </c>
      <c r="F27" s="19">
        <v>2</v>
      </c>
      <c r="G27" s="19">
        <f>D27*E27*F27</f>
        <v>2000</v>
      </c>
      <c r="H27" s="27"/>
    </row>
    <row r="28" s="2" customFormat="1" customHeight="1" spans="1:8">
      <c r="A28" s="33"/>
      <c r="B28" s="33"/>
      <c r="C28" s="27" t="s">
        <v>121</v>
      </c>
      <c r="D28" s="19">
        <v>1100</v>
      </c>
      <c r="E28" s="19">
        <v>1</v>
      </c>
      <c r="F28" s="19">
        <v>1</v>
      </c>
      <c r="G28" s="19">
        <f>D28*E28*F28</f>
        <v>1100</v>
      </c>
      <c r="H28" s="27"/>
    </row>
    <row r="29" s="2" customFormat="1" customHeight="1" spans="1:8">
      <c r="A29" s="33"/>
      <c r="B29" s="33"/>
      <c r="C29" s="29" t="s">
        <v>126</v>
      </c>
      <c r="D29" s="19">
        <v>1500</v>
      </c>
      <c r="E29" s="25">
        <v>1</v>
      </c>
      <c r="F29" s="25">
        <v>2</v>
      </c>
      <c r="G29" s="25">
        <f>D29*E29*F29</f>
        <v>3000</v>
      </c>
      <c r="H29" s="27"/>
    </row>
    <row r="30" s="2" customFormat="1" customHeight="1" spans="1:8">
      <c r="A30" s="33" t="s">
        <v>129</v>
      </c>
      <c r="B30" s="33"/>
      <c r="C30" s="27" t="s">
        <v>130</v>
      </c>
      <c r="D30" s="19">
        <v>4500</v>
      </c>
      <c r="E30" s="19">
        <v>1</v>
      </c>
      <c r="F30" s="19">
        <v>2</v>
      </c>
      <c r="G30" s="19">
        <f t="shared" ref="G30:G38" si="1">D30*E30*F30</f>
        <v>9000</v>
      </c>
      <c r="H30" s="27"/>
    </row>
    <row r="31" s="2" customFormat="1" spans="1:8">
      <c r="A31" s="33" t="s">
        <v>131</v>
      </c>
      <c r="B31" s="33"/>
      <c r="C31" s="27" t="s">
        <v>125</v>
      </c>
      <c r="D31" s="19">
        <v>1000</v>
      </c>
      <c r="E31" s="19">
        <v>1</v>
      </c>
      <c r="F31" s="19">
        <v>3</v>
      </c>
      <c r="G31" s="19">
        <f t="shared" si="1"/>
        <v>3000</v>
      </c>
      <c r="H31" s="27"/>
    </row>
    <row r="32" s="2" customFormat="1" customHeight="1" spans="1:8">
      <c r="A32" s="33"/>
      <c r="B32" s="33"/>
      <c r="C32" s="27" t="s">
        <v>121</v>
      </c>
      <c r="D32" s="19">
        <v>1100</v>
      </c>
      <c r="E32" s="19">
        <v>1</v>
      </c>
      <c r="F32" s="19">
        <v>1</v>
      </c>
      <c r="G32" s="19">
        <f t="shared" si="1"/>
        <v>1100</v>
      </c>
      <c r="H32" s="27"/>
    </row>
    <row r="33" s="2" customFormat="1" customHeight="1" spans="1:8">
      <c r="A33" s="33" t="s">
        <v>132</v>
      </c>
      <c r="B33" s="33"/>
      <c r="C33" s="27" t="s">
        <v>120</v>
      </c>
      <c r="D33" s="19">
        <v>600</v>
      </c>
      <c r="E33" s="19">
        <v>1</v>
      </c>
      <c r="F33" s="19">
        <v>3</v>
      </c>
      <c r="G33" s="19">
        <f t="shared" si="1"/>
        <v>1800</v>
      </c>
      <c r="H33" s="27"/>
    </row>
    <row r="34" s="2" customFormat="1" customHeight="1" spans="1:8">
      <c r="A34" s="33"/>
      <c r="B34" s="33"/>
      <c r="C34" s="27" t="s">
        <v>121</v>
      </c>
      <c r="D34" s="19">
        <v>1100</v>
      </c>
      <c r="E34" s="19">
        <v>1</v>
      </c>
      <c r="F34" s="19">
        <v>1</v>
      </c>
      <c r="G34" s="19">
        <f t="shared" si="1"/>
        <v>1100</v>
      </c>
      <c r="H34" s="27"/>
    </row>
    <row r="35" s="2" customFormat="1" customHeight="1" spans="1:8">
      <c r="A35" s="33" t="s">
        <v>133</v>
      </c>
      <c r="B35" s="33"/>
      <c r="C35" s="27" t="s">
        <v>134</v>
      </c>
      <c r="D35" s="19">
        <v>600</v>
      </c>
      <c r="E35" s="19">
        <v>1</v>
      </c>
      <c r="F35" s="19">
        <v>3</v>
      </c>
      <c r="G35" s="19">
        <f t="shared" si="1"/>
        <v>1800</v>
      </c>
      <c r="H35" s="27"/>
    </row>
    <row r="36" s="2" customFormat="1" customHeight="1" spans="1:8">
      <c r="A36" s="33"/>
      <c r="B36" s="33"/>
      <c r="C36" s="27" t="s">
        <v>121</v>
      </c>
      <c r="D36" s="19">
        <v>1100</v>
      </c>
      <c r="E36" s="19">
        <v>1</v>
      </c>
      <c r="F36" s="19">
        <v>1</v>
      </c>
      <c r="G36" s="19">
        <f t="shared" si="1"/>
        <v>1100</v>
      </c>
      <c r="H36" s="27"/>
    </row>
    <row r="37" s="2" customFormat="1" spans="1:8">
      <c r="A37" s="33" t="s">
        <v>135</v>
      </c>
      <c r="B37" s="33"/>
      <c r="C37" s="27" t="s">
        <v>125</v>
      </c>
      <c r="D37" s="19">
        <v>1000</v>
      </c>
      <c r="E37" s="19">
        <v>1</v>
      </c>
      <c r="F37" s="19">
        <v>3</v>
      </c>
      <c r="G37" s="19">
        <f t="shared" si="1"/>
        <v>3000</v>
      </c>
      <c r="H37" s="27"/>
    </row>
    <row r="38" s="2" customFormat="1" customHeight="1" spans="1:8">
      <c r="A38" s="33"/>
      <c r="B38" s="33"/>
      <c r="C38" s="27" t="s">
        <v>121</v>
      </c>
      <c r="D38" s="19">
        <v>1100</v>
      </c>
      <c r="E38" s="19">
        <v>1</v>
      </c>
      <c r="F38" s="19">
        <v>1</v>
      </c>
      <c r="G38" s="19">
        <f t="shared" si="1"/>
        <v>1100</v>
      </c>
      <c r="H38" s="27"/>
    </row>
    <row r="39" s="2" customFormat="1" ht="16.5" customHeight="1" spans="1:8">
      <c r="A39" s="31" t="s">
        <v>136</v>
      </c>
      <c r="B39" s="31"/>
      <c r="C39" s="31"/>
      <c r="D39" s="31"/>
      <c r="E39" s="31"/>
      <c r="F39" s="31"/>
      <c r="G39" s="15"/>
      <c r="H39" s="15"/>
    </row>
    <row r="40" s="2" customFormat="1" ht="30.75" customHeight="1" spans="1:8">
      <c r="A40" s="34" t="s">
        <v>137</v>
      </c>
      <c r="B40" s="35"/>
      <c r="C40" s="36"/>
      <c r="D40" s="19">
        <v>800</v>
      </c>
      <c r="E40" s="19">
        <v>2</v>
      </c>
      <c r="F40" s="19">
        <v>12</v>
      </c>
      <c r="G40" s="19">
        <f>D40*E40*F40</f>
        <v>19200</v>
      </c>
      <c r="H40" s="20" t="s">
        <v>138</v>
      </c>
    </row>
    <row r="41" s="2" customFormat="1" ht="30.75" customHeight="1" spans="1:8">
      <c r="A41" s="34" t="s">
        <v>139</v>
      </c>
      <c r="B41" s="35"/>
      <c r="C41" s="36"/>
      <c r="D41" s="19">
        <v>100</v>
      </c>
      <c r="E41" s="19">
        <v>1</v>
      </c>
      <c r="F41" s="19">
        <v>12</v>
      </c>
      <c r="G41" s="19">
        <f>D41*E41*F41</f>
        <v>1200</v>
      </c>
      <c r="H41" s="20" t="s">
        <v>138</v>
      </c>
    </row>
    <row r="42" s="2" customFormat="1" ht="16.5" customHeight="1" spans="1:8">
      <c r="A42" s="31" t="s">
        <v>140</v>
      </c>
      <c r="B42" s="31"/>
      <c r="C42" s="31"/>
      <c r="D42" s="31"/>
      <c r="E42" s="31"/>
      <c r="F42" s="31"/>
      <c r="G42" s="15"/>
      <c r="H42" s="15"/>
    </row>
    <row r="43" s="2" customFormat="1" ht="28.5" customHeight="1" spans="1:8">
      <c r="A43" s="34" t="s">
        <v>141</v>
      </c>
      <c r="B43" s="35"/>
      <c r="C43" s="27"/>
      <c r="D43" s="37">
        <v>200</v>
      </c>
      <c r="E43" s="37">
        <v>3</v>
      </c>
      <c r="F43" s="19">
        <v>12</v>
      </c>
      <c r="G43" s="19">
        <f>D43*E43*F43</f>
        <v>7200</v>
      </c>
      <c r="H43" s="20" t="s">
        <v>138</v>
      </c>
    </row>
    <row r="44" s="2" customFormat="1" ht="30.75" customHeight="1" spans="1:8">
      <c r="A44" s="34" t="s">
        <v>142</v>
      </c>
      <c r="B44" s="35"/>
      <c r="C44" s="36" t="s">
        <v>143</v>
      </c>
      <c r="D44" s="19">
        <v>20000</v>
      </c>
      <c r="E44" s="19">
        <v>1</v>
      </c>
      <c r="F44" s="19">
        <v>1</v>
      </c>
      <c r="G44" s="19">
        <f>D44*E44*F44</f>
        <v>20000</v>
      </c>
      <c r="H44" s="20" t="s">
        <v>138</v>
      </c>
    </row>
    <row r="45" s="2" customFormat="1" ht="30.75" customHeight="1" spans="1:8">
      <c r="A45" s="34" t="s">
        <v>144</v>
      </c>
      <c r="B45" s="35"/>
      <c r="C45" s="36"/>
      <c r="D45" s="19">
        <v>500</v>
      </c>
      <c r="E45" s="19">
        <v>1</v>
      </c>
      <c r="F45" s="19">
        <v>94</v>
      </c>
      <c r="G45" s="19">
        <f>D45*E45*F45</f>
        <v>47000</v>
      </c>
      <c r="H45" s="20" t="s">
        <v>145</v>
      </c>
    </row>
    <row r="46" s="3" customFormat="1" ht="15" customHeight="1" spans="1:7">
      <c r="A46" s="38" t="s">
        <v>54</v>
      </c>
      <c r="B46" s="38"/>
      <c r="C46" s="38"/>
      <c r="D46" s="38"/>
      <c r="E46" s="38"/>
      <c r="F46" s="38"/>
      <c r="G46" s="39">
        <f>SUM(G9:G45)</f>
        <v>623400</v>
      </c>
    </row>
    <row r="47" s="3" customFormat="1" ht="15" customHeight="1" spans="1:7">
      <c r="A47" s="38" t="s">
        <v>146</v>
      </c>
      <c r="B47" s="38"/>
      <c r="C47" s="38"/>
      <c r="D47" s="38"/>
      <c r="E47" s="38"/>
      <c r="F47" s="38"/>
      <c r="G47" s="38">
        <f>G46*0.1</f>
        <v>62340</v>
      </c>
    </row>
    <row r="48" s="3" customFormat="1" ht="15" customHeight="1" spans="1:7">
      <c r="A48" s="38" t="s">
        <v>147</v>
      </c>
      <c r="B48" s="38"/>
      <c r="C48" s="38"/>
      <c r="D48" s="38"/>
      <c r="E48" s="38"/>
      <c r="F48" s="38"/>
      <c r="G48" s="38">
        <f>G47*0.055</f>
        <v>3428.7</v>
      </c>
    </row>
    <row r="49" s="3" customFormat="1" ht="15" customHeight="1" spans="1:7">
      <c r="A49" s="40" t="s">
        <v>148</v>
      </c>
      <c r="B49" s="40"/>
      <c r="C49" s="40"/>
      <c r="D49" s="40"/>
      <c r="E49" s="40"/>
      <c r="F49" s="40"/>
      <c r="G49" s="41">
        <f>SUM(G46:G48)</f>
        <v>689168.7</v>
      </c>
    </row>
  </sheetData>
  <mergeCells count="30">
    <mergeCell ref="A1:C1"/>
    <mergeCell ref="B2:E2"/>
    <mergeCell ref="A7:B7"/>
    <mergeCell ref="A8:F8"/>
    <mergeCell ref="A20:F20"/>
    <mergeCell ref="A21:B21"/>
    <mergeCell ref="A24:B24"/>
    <mergeCell ref="A30:B30"/>
    <mergeCell ref="A39:F39"/>
    <mergeCell ref="A40:B40"/>
    <mergeCell ref="A41:B41"/>
    <mergeCell ref="A42:F42"/>
    <mergeCell ref="A43:B43"/>
    <mergeCell ref="A44:B44"/>
    <mergeCell ref="A45:B45"/>
    <mergeCell ref="A46:F46"/>
    <mergeCell ref="A47:F47"/>
    <mergeCell ref="A48:F48"/>
    <mergeCell ref="A49:F49"/>
    <mergeCell ref="A9:A14"/>
    <mergeCell ref="A17:A18"/>
    <mergeCell ref="B9:B14"/>
    <mergeCell ref="A33:B34"/>
    <mergeCell ref="A15:B16"/>
    <mergeCell ref="A22:B23"/>
    <mergeCell ref="A27:B29"/>
    <mergeCell ref="A31:B32"/>
    <mergeCell ref="A25:B26"/>
    <mergeCell ref="A35:B36"/>
    <mergeCell ref="A37:B38"/>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总计</vt:lpstr>
      <vt:lpstr>Sheet3</vt:lpstr>
      <vt:lpstr>主编吹风会</vt:lpstr>
      <vt:lpstr>房差名单</vt:lpstr>
      <vt:lpstr>机票-六折版 </vt:lpstr>
      <vt:lpstr>希尔顿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Trustwin</dc:creator>
  <cp:lastModifiedBy>安欢欢</cp:lastModifiedBy>
  <cp:revision>1</cp:revision>
  <dcterms:created xsi:type="dcterms:W3CDTF">1996-12-17T01:32:00Z</dcterms:created>
  <cp:lastPrinted>2019-05-09T06:03:00Z</cp:lastPrinted>
  <dcterms:modified xsi:type="dcterms:W3CDTF">2019-06-14T04:02:33Z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