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报价单" sheetId="1" r:id="rId1"/>
    <sheet name="报价单 (2)" sheetId="2" r:id="rId2"/>
  </sheets>
  <calcPr calcId="144525"/>
</workbook>
</file>

<file path=xl/sharedStrings.xml><?xml version="1.0" encoding="utf-8"?>
<sst xmlns="http://schemas.openxmlformats.org/spreadsheetml/2006/main" count="60">
  <si>
    <t>报价单</t>
  </si>
  <si>
    <t>项目：华泰证券客户论坛交流会</t>
  </si>
  <si>
    <t>项目日期：12月2日</t>
  </si>
  <si>
    <t>编号</t>
  </si>
  <si>
    <t>城市</t>
  </si>
  <si>
    <t>描述</t>
  </si>
  <si>
    <t>单价</t>
  </si>
  <si>
    <t>数量1</t>
  </si>
  <si>
    <t>单位1</t>
  </si>
  <si>
    <t>数量2</t>
  </si>
  <si>
    <t>单位2</t>
  </si>
  <si>
    <t>小计</t>
  </si>
  <si>
    <t>备注</t>
  </si>
  <si>
    <r>
      <rPr>
        <sz val="10"/>
        <color theme="1"/>
        <rFont val="微软雅黑"/>
        <charset val="134"/>
      </rPr>
      <t xml:space="preserve"> </t>
    </r>
    <r>
      <rPr>
        <sz val="11"/>
        <color indexed="8"/>
        <rFont val="宋体"/>
        <charset val="134"/>
      </rPr>
      <t>酒店</t>
    </r>
  </si>
  <si>
    <t>北京</t>
  </si>
  <si>
    <t>北京永泰福朋喜来登</t>
  </si>
  <si>
    <t>住宿</t>
  </si>
  <si>
    <t>间</t>
  </si>
  <si>
    <t>夜</t>
  </si>
  <si>
    <t>11月30日-12月2日，双人间，含双早</t>
  </si>
  <si>
    <t>场租</t>
  </si>
  <si>
    <t>会议室</t>
  </si>
  <si>
    <t>半天</t>
  </si>
  <si>
    <t>416平米会场</t>
  </si>
  <si>
    <t>茶歇</t>
  </si>
  <si>
    <t>人</t>
  </si>
  <si>
    <t>次</t>
  </si>
  <si>
    <t xml:space="preserve">
</t>
  </si>
  <si>
    <t>LED屏</t>
  </si>
  <si>
    <t>场</t>
  </si>
  <si>
    <t>7*4米</t>
  </si>
  <si>
    <t>制作物</t>
  </si>
  <si>
    <t>指示牌</t>
  </si>
  <si>
    <t>个</t>
  </si>
  <si>
    <t>铝合金双面指示牌，电梯口*1，会场*1</t>
  </si>
  <si>
    <t>胸卡</t>
  </si>
  <si>
    <t>75*110mm，挂绳加印公司logo</t>
  </si>
  <si>
    <t>会议物资</t>
  </si>
  <si>
    <t>套</t>
  </si>
  <si>
    <t>工作人员</t>
  </si>
  <si>
    <t>现场支持</t>
  </si>
  <si>
    <t>天</t>
  </si>
  <si>
    <t>其他</t>
  </si>
  <si>
    <t>保险</t>
  </si>
  <si>
    <t>建议购买</t>
  </si>
  <si>
    <t>服务费</t>
  </si>
  <si>
    <t>税前费用合计</t>
  </si>
  <si>
    <r>
      <rPr>
        <sz val="11"/>
        <color indexed="8"/>
        <rFont val="宋体"/>
        <charset val="134"/>
      </rPr>
      <t>税前</t>
    </r>
  </si>
  <si>
    <t>税费</t>
  </si>
  <si>
    <r>
      <rPr>
        <sz val="10"/>
        <color theme="1"/>
        <rFont val="微软雅黑"/>
        <charset val="134"/>
      </rPr>
      <t>6%</t>
    </r>
    <r>
      <rPr>
        <sz val="11"/>
        <color indexed="8"/>
        <rFont val="宋体"/>
        <charset val="134"/>
      </rPr>
      <t>增值税税率</t>
    </r>
  </si>
  <si>
    <t>费用总计</t>
  </si>
  <si>
    <t xml:space="preserve"> </t>
  </si>
  <si>
    <t>11月30日-12月2日</t>
  </si>
  <si>
    <t xml:space="preserve">208平米会场 </t>
  </si>
  <si>
    <t>商务午餐</t>
  </si>
  <si>
    <t>餐</t>
  </si>
  <si>
    <t>用餐</t>
  </si>
  <si>
    <t>晚餐</t>
  </si>
  <si>
    <t>外部讲师</t>
  </si>
  <si>
    <r>
      <t xml:space="preserve">建议购买   </t>
    </r>
    <r>
      <rPr>
        <sz val="10"/>
        <color rgb="FFFF0000"/>
        <rFont val="微软雅黑"/>
        <charset val="134"/>
      </rPr>
      <t xml:space="preserve"> 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</si>
</sst>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25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/>
    <xf numFmtId="0" fontId="0" fillId="18" borderId="29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1" borderId="26" applyNumberFormat="0" applyAlignment="0" applyProtection="0">
      <alignment vertical="center"/>
    </xf>
    <xf numFmtId="0" fontId="19" fillId="11" borderId="28" applyNumberFormat="0" applyAlignment="0" applyProtection="0">
      <alignment vertical="center"/>
    </xf>
    <xf numFmtId="0" fontId="21" fillId="21" borderId="30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7" fillId="0" borderId="0"/>
  </cellStyleXfs>
  <cellXfs count="87">
    <xf numFmtId="0" fontId="0" fillId="0" borderId="0" xfId="0"/>
    <xf numFmtId="0" fontId="0" fillId="0" borderId="0" xfId="0" applyFont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0" fillId="0" borderId="11" xfId="0" applyFont="1" applyBorder="1"/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9" fontId="4" fillId="4" borderId="15" xfId="0" applyNumberFormat="1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16" xfId="0" applyFont="1" applyFill="1" applyBorder="1" applyAlignment="1">
      <alignment horizontal="left" vertical="center"/>
    </xf>
    <xf numFmtId="9" fontId="3" fillId="5" borderId="15" xfId="0" applyNumberFormat="1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/>
    </xf>
    <xf numFmtId="58" fontId="8" fillId="0" borderId="22" xfId="0" applyNumberFormat="1" applyFont="1" applyFill="1" applyBorder="1" applyAlignment="1">
      <alignment horizontal="left" vertical="center" wrapText="1"/>
    </xf>
    <xf numFmtId="58" fontId="9" fillId="0" borderId="22" xfId="0" applyNumberFormat="1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176" fontId="3" fillId="0" borderId="11" xfId="0" applyNumberFormat="1" applyFont="1" applyFill="1" applyBorder="1" applyAlignment="1">
      <alignment vertical="center"/>
    </xf>
    <xf numFmtId="0" fontId="4" fillId="0" borderId="22" xfId="0" applyFont="1" applyFill="1" applyBorder="1" applyAlignment="1">
      <alignment vertical="center" wrapText="1"/>
    </xf>
    <xf numFmtId="0" fontId="3" fillId="5" borderId="16" xfId="0" applyFont="1" applyFill="1" applyBorder="1" applyAlignment="1">
      <alignment horizontal="right" vertical="center"/>
    </xf>
    <xf numFmtId="176" fontId="4" fillId="5" borderId="11" xfId="0" applyNumberFormat="1" applyFont="1" applyFill="1" applyBorder="1" applyAlignment="1">
      <alignment vertical="center"/>
    </xf>
    <xf numFmtId="0" fontId="4" fillId="5" borderId="22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horizontal="center" vertical="center"/>
    </xf>
    <xf numFmtId="176" fontId="3" fillId="5" borderId="23" xfId="0" applyNumberFormat="1" applyFont="1" applyFill="1" applyBorder="1" applyAlignment="1">
      <alignment vertical="center"/>
    </xf>
    <xf numFmtId="0" fontId="4" fillId="5" borderId="24" xfId="0" applyFont="1" applyFill="1" applyBorder="1" applyAlignment="1">
      <alignment vertical="center" wrapText="1"/>
    </xf>
    <xf numFmtId="176" fontId="0" fillId="0" borderId="0" xfId="0" applyNumberFormat="1" applyFont="1"/>
    <xf numFmtId="2" fontId="0" fillId="0" borderId="0" xfId="0" applyNumberFormat="1" applyFont="1"/>
    <xf numFmtId="0" fontId="4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7"/>
  <sheetViews>
    <sheetView showGridLines="0" zoomScale="85" zoomScaleNormal="85" workbookViewId="0">
      <selection activeCell="L8" sqref="L8"/>
    </sheetView>
  </sheetViews>
  <sheetFormatPr defaultColWidth="9" defaultRowHeight="13.5"/>
  <cols>
    <col min="1" max="1" width="1.25" style="1" customWidth="1"/>
    <col min="2" max="2" width="6.625" style="1" customWidth="1"/>
    <col min="3" max="3" width="14.5" style="1" customWidth="1"/>
    <col min="4" max="4" width="19.5" style="1" customWidth="1"/>
    <col min="5" max="5" width="13.75" style="1" customWidth="1"/>
    <col min="6" max="6" width="9" style="1"/>
    <col min="7" max="10" width="9" style="1" customWidth="1"/>
    <col min="11" max="11" width="13.875" style="1" customWidth="1"/>
    <col min="12" max="12" width="56.25" style="1" customWidth="1"/>
    <col min="13" max="16384" width="9" style="1"/>
  </cols>
  <sheetData>
    <row r="1" ht="24.75" spans="2:12">
      <c r="B1" s="2" t="s">
        <v>0</v>
      </c>
      <c r="C1" s="2"/>
      <c r="D1" s="3"/>
      <c r="E1" s="4"/>
      <c r="F1" s="2"/>
      <c r="G1" s="2"/>
      <c r="H1" s="2"/>
      <c r="I1" s="59"/>
      <c r="J1" s="2"/>
      <c r="K1" s="2"/>
      <c r="L1" s="2"/>
    </row>
    <row r="2" ht="16.5" spans="2:12"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ht="17.25" spans="2:12">
      <c r="B3" s="5" t="s">
        <v>2</v>
      </c>
      <c r="C3" s="5"/>
      <c r="D3" s="7"/>
      <c r="E3" s="8"/>
      <c r="F3" s="9"/>
      <c r="G3" s="10"/>
      <c r="H3" s="10"/>
      <c r="I3" s="5"/>
      <c r="J3" s="10"/>
      <c r="K3" s="10"/>
      <c r="L3" s="10"/>
    </row>
    <row r="4" ht="16.5" spans="2:12">
      <c r="B4" s="11" t="s">
        <v>3</v>
      </c>
      <c r="C4" s="12" t="s">
        <v>4</v>
      </c>
      <c r="D4" s="13" t="s">
        <v>5</v>
      </c>
      <c r="E4" s="14"/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11</v>
      </c>
      <c r="L4" s="60" t="s">
        <v>12</v>
      </c>
    </row>
    <row r="5" ht="16.5" spans="2:12">
      <c r="B5" s="16" t="s">
        <v>13</v>
      </c>
      <c r="C5" s="17"/>
      <c r="D5" s="17"/>
      <c r="E5" s="17"/>
      <c r="F5" s="17"/>
      <c r="G5" s="17"/>
      <c r="H5" s="17"/>
      <c r="I5" s="17"/>
      <c r="J5" s="61"/>
      <c r="K5" s="62">
        <f>SUM(K6:K9)</f>
        <v>64000</v>
      </c>
      <c r="L5" s="63"/>
    </row>
    <row r="6" ht="16.5" spans="2:12">
      <c r="B6" s="18">
        <v>1</v>
      </c>
      <c r="C6" s="19" t="s">
        <v>14</v>
      </c>
      <c r="D6" s="20" t="s">
        <v>15</v>
      </c>
      <c r="E6" s="21" t="s">
        <v>16</v>
      </c>
      <c r="F6" s="22">
        <v>1200</v>
      </c>
      <c r="G6" s="23">
        <v>5</v>
      </c>
      <c r="H6" s="24" t="s">
        <v>17</v>
      </c>
      <c r="I6" s="23">
        <v>2</v>
      </c>
      <c r="J6" s="24" t="s">
        <v>18</v>
      </c>
      <c r="K6" s="64">
        <f t="shared" ref="K6:K9" si="0">F6*G6*I6</f>
        <v>12000</v>
      </c>
      <c r="L6" s="65" t="s">
        <v>19</v>
      </c>
    </row>
    <row r="7" ht="16.5" spans="2:12">
      <c r="B7" s="18"/>
      <c r="C7" s="19"/>
      <c r="D7" s="25"/>
      <c r="E7" s="26" t="s">
        <v>20</v>
      </c>
      <c r="F7" s="22">
        <v>30000</v>
      </c>
      <c r="G7" s="23">
        <v>1</v>
      </c>
      <c r="H7" s="24" t="s">
        <v>21</v>
      </c>
      <c r="I7" s="23">
        <v>1</v>
      </c>
      <c r="J7" s="24" t="s">
        <v>22</v>
      </c>
      <c r="K7" s="64">
        <f t="shared" si="0"/>
        <v>30000</v>
      </c>
      <c r="L7" s="65" t="s">
        <v>23</v>
      </c>
    </row>
    <row r="8" ht="33" spans="2:12">
      <c r="B8" s="18"/>
      <c r="C8" s="19"/>
      <c r="D8" s="25"/>
      <c r="E8" s="26" t="s">
        <v>24</v>
      </c>
      <c r="F8" s="22">
        <v>80</v>
      </c>
      <c r="G8" s="23">
        <v>150</v>
      </c>
      <c r="H8" s="24" t="s">
        <v>25</v>
      </c>
      <c r="I8" s="23">
        <v>1</v>
      </c>
      <c r="J8" s="86" t="s">
        <v>26</v>
      </c>
      <c r="K8" s="64">
        <f t="shared" si="0"/>
        <v>12000</v>
      </c>
      <c r="L8" s="65" t="s">
        <v>27</v>
      </c>
    </row>
    <row r="9" ht="16.5" spans="2:12">
      <c r="B9" s="18"/>
      <c r="C9" s="19"/>
      <c r="D9" s="25"/>
      <c r="E9" s="21" t="s">
        <v>28</v>
      </c>
      <c r="F9" s="22">
        <v>10000</v>
      </c>
      <c r="G9" s="23">
        <v>1</v>
      </c>
      <c r="H9" s="24" t="s">
        <v>29</v>
      </c>
      <c r="I9" s="23">
        <v>1</v>
      </c>
      <c r="J9" s="24" t="s">
        <v>26</v>
      </c>
      <c r="K9" s="64">
        <f t="shared" si="0"/>
        <v>10000</v>
      </c>
      <c r="L9" s="65" t="s">
        <v>30</v>
      </c>
    </row>
    <row r="10" ht="16.5" spans="2:12">
      <c r="B10" s="16" t="s">
        <v>31</v>
      </c>
      <c r="C10" s="17"/>
      <c r="D10" s="17"/>
      <c r="E10" s="17"/>
      <c r="F10" s="17"/>
      <c r="G10" s="17"/>
      <c r="H10" s="17"/>
      <c r="I10" s="17"/>
      <c r="J10" s="61"/>
      <c r="K10" s="62">
        <f>SUM(K11:K13)</f>
        <v>19660</v>
      </c>
      <c r="L10" s="63"/>
    </row>
    <row r="11" ht="16.5" spans="2:12">
      <c r="B11" s="28">
        <v>2</v>
      </c>
      <c r="C11" s="29" t="s">
        <v>31</v>
      </c>
      <c r="D11" s="30" t="s">
        <v>32</v>
      </c>
      <c r="E11" s="31"/>
      <c r="F11" s="32">
        <v>630</v>
      </c>
      <c r="G11" s="23">
        <v>1</v>
      </c>
      <c r="H11" s="33" t="s">
        <v>33</v>
      </c>
      <c r="I11" s="33">
        <v>2</v>
      </c>
      <c r="J11" s="33" t="s">
        <v>26</v>
      </c>
      <c r="K11" s="32">
        <f>F11*G11*I11</f>
        <v>1260</v>
      </c>
      <c r="L11" s="69" t="s">
        <v>34</v>
      </c>
    </row>
    <row r="12" ht="16.5" spans="2:12">
      <c r="B12" s="28"/>
      <c r="C12" s="29"/>
      <c r="D12" s="30" t="s">
        <v>35</v>
      </c>
      <c r="E12" s="31"/>
      <c r="F12" s="32">
        <v>20</v>
      </c>
      <c r="G12" s="23">
        <v>20</v>
      </c>
      <c r="H12" s="33" t="s">
        <v>33</v>
      </c>
      <c r="I12" s="33">
        <v>1</v>
      </c>
      <c r="J12" s="33" t="s">
        <v>26</v>
      </c>
      <c r="K12" s="32">
        <f>F12*G12*I12</f>
        <v>400</v>
      </c>
      <c r="L12" s="69" t="s">
        <v>36</v>
      </c>
    </row>
    <row r="13" ht="16.5" spans="2:12">
      <c r="B13" s="28"/>
      <c r="C13" s="29"/>
      <c r="D13" s="30" t="s">
        <v>37</v>
      </c>
      <c r="E13" s="31"/>
      <c r="F13" s="32">
        <v>120</v>
      </c>
      <c r="G13" s="33">
        <v>150</v>
      </c>
      <c r="H13" s="33" t="s">
        <v>38</v>
      </c>
      <c r="I13" s="33">
        <v>1</v>
      </c>
      <c r="J13" s="33" t="s">
        <v>26</v>
      </c>
      <c r="K13" s="32">
        <f t="shared" ref="K13" si="1">F13*G13*I13</f>
        <v>18000</v>
      </c>
      <c r="L13" s="69"/>
    </row>
    <row r="14" ht="16.5" spans="2:12">
      <c r="B14" s="16" t="s">
        <v>39</v>
      </c>
      <c r="C14" s="17"/>
      <c r="D14" s="17"/>
      <c r="E14" s="17"/>
      <c r="F14" s="17"/>
      <c r="G14" s="17"/>
      <c r="H14" s="17"/>
      <c r="I14" s="17"/>
      <c r="J14" s="61"/>
      <c r="K14" s="62">
        <f>SUM(K15:K15)</f>
        <v>600</v>
      </c>
      <c r="L14" s="63"/>
    </row>
    <row r="15" ht="16.5" spans="2:12">
      <c r="B15" s="28">
        <v>3</v>
      </c>
      <c r="C15" s="85" t="s">
        <v>39</v>
      </c>
      <c r="D15" s="30" t="s">
        <v>40</v>
      </c>
      <c r="E15" s="35"/>
      <c r="F15" s="36">
        <v>600</v>
      </c>
      <c r="G15" s="33">
        <v>1</v>
      </c>
      <c r="H15" s="37" t="s">
        <v>25</v>
      </c>
      <c r="I15" s="33">
        <v>1</v>
      </c>
      <c r="J15" s="37" t="s">
        <v>41</v>
      </c>
      <c r="K15" s="70">
        <f>F15*G15*I15</f>
        <v>600</v>
      </c>
      <c r="L15" s="69"/>
    </row>
    <row r="16" ht="16.5" spans="2:12">
      <c r="B16" s="16" t="s">
        <v>42</v>
      </c>
      <c r="C16" s="17"/>
      <c r="D16" s="17"/>
      <c r="E16" s="17"/>
      <c r="F16" s="17"/>
      <c r="G16" s="17"/>
      <c r="H16" s="17"/>
      <c r="I16" s="17"/>
      <c r="J16" s="61"/>
      <c r="K16" s="62">
        <f>SUM(K17:K17)</f>
        <v>1500</v>
      </c>
      <c r="L16" s="63"/>
    </row>
    <row r="17" ht="16.5" spans="2:12">
      <c r="B17" s="28">
        <v>4</v>
      </c>
      <c r="C17" s="39" t="s">
        <v>43</v>
      </c>
      <c r="D17" s="30"/>
      <c r="E17" s="35"/>
      <c r="F17" s="36">
        <v>10</v>
      </c>
      <c r="G17" s="33">
        <v>150</v>
      </c>
      <c r="H17" s="37" t="s">
        <v>25</v>
      </c>
      <c r="I17" s="33">
        <v>1</v>
      </c>
      <c r="J17" s="37" t="s">
        <v>26</v>
      </c>
      <c r="K17" s="70">
        <f t="shared" ref="K17" si="2">F17*G17*I17</f>
        <v>1500</v>
      </c>
      <c r="L17" s="69" t="s">
        <v>44</v>
      </c>
    </row>
    <row r="18" ht="16.5" spans="2:12">
      <c r="B18" s="16" t="s">
        <v>45</v>
      </c>
      <c r="C18" s="17"/>
      <c r="D18" s="17"/>
      <c r="E18" s="17"/>
      <c r="F18" s="17"/>
      <c r="G18" s="17"/>
      <c r="H18" s="17"/>
      <c r="I18" s="17"/>
      <c r="J18" s="61"/>
      <c r="K18" s="62">
        <f>K19</f>
        <v>8576</v>
      </c>
      <c r="L18" s="63"/>
    </row>
    <row r="19" ht="16.5" spans="2:12">
      <c r="B19" s="40">
        <v>5</v>
      </c>
      <c r="C19" s="41" t="s">
        <v>45</v>
      </c>
      <c r="D19" s="42"/>
      <c r="E19" s="43">
        <v>0.1</v>
      </c>
      <c r="F19" s="44"/>
      <c r="G19" s="44"/>
      <c r="H19" s="44"/>
      <c r="I19" s="44"/>
      <c r="J19" s="72"/>
      <c r="K19" s="73">
        <f>SUM(K5,K10,K14,K16)*E19</f>
        <v>8576</v>
      </c>
      <c r="L19" s="74"/>
    </row>
    <row r="20" ht="16.5" spans="2:12">
      <c r="B20" s="45" t="s">
        <v>46</v>
      </c>
      <c r="C20" s="46"/>
      <c r="D20" s="47"/>
      <c r="E20" s="48"/>
      <c r="F20" s="48"/>
      <c r="G20" s="48"/>
      <c r="H20" s="48"/>
      <c r="I20" s="48"/>
      <c r="J20" s="48"/>
      <c r="K20" s="75">
        <f>SUM(K5,K10,K14,K16,K18)</f>
        <v>94336</v>
      </c>
      <c r="L20" s="76" t="s">
        <v>47</v>
      </c>
    </row>
    <row r="21" ht="16.5" spans="2:12">
      <c r="B21" s="49" t="s">
        <v>48</v>
      </c>
      <c r="C21" s="50"/>
      <c r="D21" s="51"/>
      <c r="E21" s="52">
        <v>0.06</v>
      </c>
      <c r="F21" s="53"/>
      <c r="G21" s="53"/>
      <c r="H21" s="53"/>
      <c r="I21" s="53"/>
      <c r="J21" s="77"/>
      <c r="K21" s="78">
        <f>ROUND(K20*E21,2)</f>
        <v>5660.16</v>
      </c>
      <c r="L21" s="79" t="s">
        <v>49</v>
      </c>
    </row>
    <row r="22" ht="17.25" spans="2:12">
      <c r="B22" s="54" t="s">
        <v>50</v>
      </c>
      <c r="C22" s="55"/>
      <c r="D22" s="56" t="s">
        <v>51</v>
      </c>
      <c r="E22" s="57"/>
      <c r="F22" s="58"/>
      <c r="G22" s="58"/>
      <c r="H22" s="58"/>
      <c r="I22" s="58"/>
      <c r="J22" s="80"/>
      <c r="K22" s="81">
        <f>ROUND((K20+K21),2)</f>
        <v>99996.16</v>
      </c>
      <c r="L22" s="82"/>
    </row>
    <row r="23" spans="11:11">
      <c r="K23" s="83"/>
    </row>
    <row r="27" spans="11:11">
      <c r="K27" s="84"/>
    </row>
  </sheetData>
  <mergeCells count="16">
    <mergeCell ref="B1:L1"/>
    <mergeCell ref="D4:E4"/>
    <mergeCell ref="B5:J5"/>
    <mergeCell ref="B10:J10"/>
    <mergeCell ref="B14:J14"/>
    <mergeCell ref="B16:J16"/>
    <mergeCell ref="B18:J18"/>
    <mergeCell ref="E19:J19"/>
    <mergeCell ref="E20:J20"/>
    <mergeCell ref="E21:J21"/>
    <mergeCell ref="E22:J22"/>
    <mergeCell ref="B6:B9"/>
    <mergeCell ref="B11:B13"/>
    <mergeCell ref="C6:C9"/>
    <mergeCell ref="C11:C13"/>
    <mergeCell ref="D6:D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8"/>
  <sheetViews>
    <sheetView showGridLines="0" tabSelected="1" topLeftCell="C7" workbookViewId="0">
      <selection activeCell="L19" sqref="L19"/>
    </sheetView>
  </sheetViews>
  <sheetFormatPr defaultColWidth="9" defaultRowHeight="13.5"/>
  <cols>
    <col min="1" max="1" width="1.25" style="1" customWidth="1"/>
    <col min="2" max="2" width="6.625" style="1" customWidth="1"/>
    <col min="3" max="3" width="14.5" style="1" customWidth="1"/>
    <col min="4" max="4" width="19.5" style="1" customWidth="1"/>
    <col min="5" max="5" width="13.75" style="1" customWidth="1"/>
    <col min="6" max="6" width="9" style="1"/>
    <col min="7" max="10" width="9" style="1" customWidth="1"/>
    <col min="11" max="11" width="13.875" style="1" customWidth="1"/>
    <col min="12" max="12" width="56.25" style="1" customWidth="1"/>
    <col min="13" max="16384" width="9" style="1"/>
  </cols>
  <sheetData>
    <row r="1" ht="24.75" spans="2:12">
      <c r="B1" s="2" t="s">
        <v>0</v>
      </c>
      <c r="C1" s="2"/>
      <c r="D1" s="3"/>
      <c r="E1" s="4"/>
      <c r="F1" s="2"/>
      <c r="G1" s="2"/>
      <c r="H1" s="2"/>
      <c r="I1" s="59"/>
      <c r="J1" s="2"/>
      <c r="K1" s="2"/>
      <c r="L1" s="2"/>
    </row>
    <row r="2" ht="16.5" spans="2:12"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ht="17.25" spans="2:12">
      <c r="B3" s="5" t="s">
        <v>2</v>
      </c>
      <c r="C3" s="5"/>
      <c r="D3" s="7"/>
      <c r="E3" s="8"/>
      <c r="F3" s="9"/>
      <c r="G3" s="10"/>
      <c r="H3" s="10"/>
      <c r="I3" s="5"/>
      <c r="J3" s="10"/>
      <c r="K3" s="10"/>
      <c r="L3" s="10"/>
    </row>
    <row r="4" ht="16.5" spans="2:12">
      <c r="B4" s="11" t="s">
        <v>3</v>
      </c>
      <c r="C4" s="12" t="s">
        <v>4</v>
      </c>
      <c r="D4" s="13" t="s">
        <v>5</v>
      </c>
      <c r="E4" s="14"/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5" t="s">
        <v>11</v>
      </c>
      <c r="L4" s="60" t="s">
        <v>12</v>
      </c>
    </row>
    <row r="5" ht="16.5" spans="2:12">
      <c r="B5" s="16" t="s">
        <v>13</v>
      </c>
      <c r="C5" s="17"/>
      <c r="D5" s="17"/>
      <c r="E5" s="17"/>
      <c r="F5" s="17"/>
      <c r="G5" s="17"/>
      <c r="H5" s="17"/>
      <c r="I5" s="17"/>
      <c r="J5" s="61"/>
      <c r="K5" s="62">
        <f>SUM(K6:K8)</f>
        <v>43800</v>
      </c>
      <c r="L5" s="63"/>
    </row>
    <row r="6" ht="16.5" spans="2:12">
      <c r="B6" s="18">
        <v>1</v>
      </c>
      <c r="C6" s="19" t="s">
        <v>14</v>
      </c>
      <c r="D6" s="20" t="s">
        <v>15</v>
      </c>
      <c r="E6" s="21" t="s">
        <v>16</v>
      </c>
      <c r="F6" s="22">
        <v>1200</v>
      </c>
      <c r="G6" s="23">
        <v>2</v>
      </c>
      <c r="H6" s="24" t="s">
        <v>17</v>
      </c>
      <c r="I6" s="23">
        <v>2</v>
      </c>
      <c r="J6" s="24" t="s">
        <v>18</v>
      </c>
      <c r="K6" s="64">
        <f t="shared" ref="K6:K8" si="0">F6*G6*I6</f>
        <v>4800</v>
      </c>
      <c r="L6" s="65" t="s">
        <v>52</v>
      </c>
    </row>
    <row r="7" ht="16.5" spans="2:12">
      <c r="B7" s="18"/>
      <c r="C7" s="19"/>
      <c r="D7" s="25"/>
      <c r="E7" s="26" t="s">
        <v>20</v>
      </c>
      <c r="F7" s="22">
        <v>24000</v>
      </c>
      <c r="G7" s="23">
        <v>1</v>
      </c>
      <c r="H7" s="24" t="s">
        <v>21</v>
      </c>
      <c r="I7" s="23">
        <v>1</v>
      </c>
      <c r="J7" s="24" t="s">
        <v>41</v>
      </c>
      <c r="K7" s="64">
        <f t="shared" si="0"/>
        <v>24000</v>
      </c>
      <c r="L7" s="65" t="s">
        <v>53</v>
      </c>
    </row>
    <row r="8" ht="16.5" spans="2:12">
      <c r="B8" s="18"/>
      <c r="C8" s="19"/>
      <c r="D8" s="25"/>
      <c r="E8" s="21" t="s">
        <v>54</v>
      </c>
      <c r="F8" s="22">
        <v>150</v>
      </c>
      <c r="G8" s="27">
        <v>100</v>
      </c>
      <c r="H8" s="24" t="s">
        <v>25</v>
      </c>
      <c r="I8" s="23">
        <v>1</v>
      </c>
      <c r="J8" s="24" t="s">
        <v>55</v>
      </c>
      <c r="K8" s="64">
        <f t="shared" si="0"/>
        <v>15000</v>
      </c>
      <c r="L8" s="66"/>
    </row>
    <row r="9" ht="16.5" spans="2:12">
      <c r="B9" s="16" t="s">
        <v>56</v>
      </c>
      <c r="C9" s="17"/>
      <c r="D9" s="17"/>
      <c r="E9" s="17"/>
      <c r="F9" s="17"/>
      <c r="G9" s="17"/>
      <c r="H9" s="17"/>
      <c r="I9" s="17"/>
      <c r="J9" s="61"/>
      <c r="K9" s="62">
        <f>SUM(K10:K10)</f>
        <v>11000</v>
      </c>
      <c r="L9" s="67"/>
    </row>
    <row r="10" ht="16.5" spans="2:12">
      <c r="B10" s="28">
        <v>2</v>
      </c>
      <c r="C10" s="29" t="s">
        <v>56</v>
      </c>
      <c r="D10" s="30" t="s">
        <v>57</v>
      </c>
      <c r="E10" s="31"/>
      <c r="F10" s="32">
        <v>110</v>
      </c>
      <c r="G10" s="33">
        <v>100</v>
      </c>
      <c r="H10" s="24" t="s">
        <v>25</v>
      </c>
      <c r="I10" s="33">
        <v>1</v>
      </c>
      <c r="J10" s="33" t="s">
        <v>55</v>
      </c>
      <c r="K10" s="32">
        <f>F10*G10*I10</f>
        <v>11000</v>
      </c>
      <c r="L10" s="68"/>
    </row>
    <row r="11" ht="16.5" spans="2:12">
      <c r="B11" s="16" t="s">
        <v>31</v>
      </c>
      <c r="C11" s="17"/>
      <c r="D11" s="17"/>
      <c r="E11" s="17"/>
      <c r="F11" s="17"/>
      <c r="G11" s="17"/>
      <c r="H11" s="17"/>
      <c r="I11" s="17"/>
      <c r="J11" s="61"/>
      <c r="K11" s="62">
        <f>SUM(K12:K14)</f>
        <v>1960</v>
      </c>
      <c r="L11" s="67"/>
    </row>
    <row r="12" ht="20" customHeight="1" spans="2:12">
      <c r="B12" s="28">
        <v>3</v>
      </c>
      <c r="C12" s="29" t="s">
        <v>31</v>
      </c>
      <c r="D12" s="30" t="s">
        <v>32</v>
      </c>
      <c r="E12" s="31"/>
      <c r="F12" s="32">
        <v>630</v>
      </c>
      <c r="G12" s="23">
        <v>1</v>
      </c>
      <c r="H12" s="33" t="s">
        <v>33</v>
      </c>
      <c r="I12" s="33">
        <v>2</v>
      </c>
      <c r="J12" s="33" t="s">
        <v>26</v>
      </c>
      <c r="K12" s="32">
        <f>F12*G12*I12</f>
        <v>1260</v>
      </c>
      <c r="L12" s="69" t="s">
        <v>34</v>
      </c>
    </row>
    <row r="13" ht="16.5" spans="3:12">
      <c r="C13" s="34" t="s">
        <v>39</v>
      </c>
      <c r="D13" s="30" t="s">
        <v>40</v>
      </c>
      <c r="E13" s="35"/>
      <c r="F13" s="36">
        <v>600</v>
      </c>
      <c r="G13" s="33">
        <v>1</v>
      </c>
      <c r="H13" s="37" t="s">
        <v>25</v>
      </c>
      <c r="I13" s="33">
        <v>1</v>
      </c>
      <c r="J13" s="37" t="s">
        <v>41</v>
      </c>
      <c r="K13" s="32">
        <f>F13*G13*I13</f>
        <v>600</v>
      </c>
      <c r="L13" s="69"/>
    </row>
    <row r="14" ht="16.5" spans="2:12">
      <c r="B14" s="28"/>
      <c r="C14" s="29"/>
      <c r="D14" s="30" t="s">
        <v>35</v>
      </c>
      <c r="E14" s="31"/>
      <c r="F14" s="32">
        <v>20</v>
      </c>
      <c r="G14" s="23">
        <v>5</v>
      </c>
      <c r="H14" s="33" t="s">
        <v>33</v>
      </c>
      <c r="I14" s="33">
        <v>1</v>
      </c>
      <c r="J14" s="33" t="s">
        <v>26</v>
      </c>
      <c r="K14" s="32">
        <f>F14*G14*I14</f>
        <v>100</v>
      </c>
      <c r="L14" s="69" t="s">
        <v>36</v>
      </c>
    </row>
    <row r="15" ht="16.5" spans="2:12">
      <c r="B15" s="16" t="s">
        <v>39</v>
      </c>
      <c r="C15" s="17"/>
      <c r="D15" s="17"/>
      <c r="E15" s="17"/>
      <c r="F15" s="17"/>
      <c r="G15" s="17"/>
      <c r="H15" s="17"/>
      <c r="I15" s="17"/>
      <c r="J15" s="61"/>
      <c r="K15" s="62">
        <f>SUM(K16)</f>
        <v>40000</v>
      </c>
      <c r="L15" s="63"/>
    </row>
    <row r="16" ht="16.5" spans="2:12">
      <c r="B16" s="38">
        <v>4</v>
      </c>
      <c r="C16" s="34" t="s">
        <v>58</v>
      </c>
      <c r="D16" s="30"/>
      <c r="E16" s="35"/>
      <c r="F16" s="36">
        <v>40000</v>
      </c>
      <c r="G16" s="33">
        <v>1</v>
      </c>
      <c r="H16" s="37" t="s">
        <v>25</v>
      </c>
      <c r="I16" s="33">
        <v>1</v>
      </c>
      <c r="J16" s="37" t="s">
        <v>41</v>
      </c>
      <c r="K16" s="32">
        <f>F16*G16*I16</f>
        <v>40000</v>
      </c>
      <c r="L16" s="66"/>
    </row>
    <row r="17" ht="16.5" spans="2:12">
      <c r="B17" s="16" t="s">
        <v>42</v>
      </c>
      <c r="C17" s="17"/>
      <c r="D17" s="17"/>
      <c r="E17" s="17"/>
      <c r="F17" s="17"/>
      <c r="G17" s="17"/>
      <c r="H17" s="17"/>
      <c r="I17" s="17"/>
      <c r="J17" s="61"/>
      <c r="K17" s="62">
        <f>SUM(K18:K18)</f>
        <v>1000</v>
      </c>
      <c r="L17" s="63"/>
    </row>
    <row r="18" ht="16.5" spans="2:12">
      <c r="B18" s="28">
        <v>5</v>
      </c>
      <c r="C18" s="39" t="s">
        <v>43</v>
      </c>
      <c r="D18" s="30"/>
      <c r="E18" s="35"/>
      <c r="F18" s="36">
        <v>10</v>
      </c>
      <c r="G18" s="27">
        <v>100</v>
      </c>
      <c r="H18" s="37" t="s">
        <v>25</v>
      </c>
      <c r="I18" s="33">
        <v>1</v>
      </c>
      <c r="J18" s="37" t="s">
        <v>26</v>
      </c>
      <c r="K18" s="70">
        <f t="shared" ref="K18" si="1">F18*G18*I18</f>
        <v>1000</v>
      </c>
      <c r="L18" s="71" t="s">
        <v>59</v>
      </c>
    </row>
    <row r="19" ht="16.5" spans="2:12">
      <c r="B19" s="16" t="s">
        <v>45</v>
      </c>
      <c r="C19" s="17"/>
      <c r="D19" s="17"/>
      <c r="E19" s="17"/>
      <c r="F19" s="17"/>
      <c r="G19" s="17"/>
      <c r="H19" s="17"/>
      <c r="I19" s="17"/>
      <c r="J19" s="61"/>
      <c r="K19" s="62">
        <f>K20</f>
        <v>9776</v>
      </c>
      <c r="L19" s="63"/>
    </row>
    <row r="20" ht="16.5" spans="2:12">
      <c r="B20" s="40">
        <v>6</v>
      </c>
      <c r="C20" s="41" t="s">
        <v>45</v>
      </c>
      <c r="D20" s="42"/>
      <c r="E20" s="43">
        <v>0.1</v>
      </c>
      <c r="F20" s="44"/>
      <c r="G20" s="44"/>
      <c r="H20" s="44"/>
      <c r="I20" s="44"/>
      <c r="J20" s="72"/>
      <c r="K20" s="73">
        <f>SUM(K5,K11,K15,K17,K9)*E20</f>
        <v>9776</v>
      </c>
      <c r="L20" s="74"/>
    </row>
    <row r="21" ht="16.5" spans="2:12">
      <c r="B21" s="45" t="s">
        <v>46</v>
      </c>
      <c r="C21" s="46"/>
      <c r="D21" s="47"/>
      <c r="E21" s="48"/>
      <c r="F21" s="48"/>
      <c r="G21" s="48"/>
      <c r="H21" s="48"/>
      <c r="I21" s="48"/>
      <c r="J21" s="48"/>
      <c r="K21" s="75">
        <f>SUM(K5,K11,K15,K17,K19,K9)</f>
        <v>107536</v>
      </c>
      <c r="L21" s="76" t="s">
        <v>47</v>
      </c>
    </row>
    <row r="22" ht="16.5" spans="2:12">
      <c r="B22" s="49" t="s">
        <v>48</v>
      </c>
      <c r="C22" s="50"/>
      <c r="D22" s="51"/>
      <c r="E22" s="52">
        <v>0.06</v>
      </c>
      <c r="F22" s="53"/>
      <c r="G22" s="53"/>
      <c r="H22" s="53"/>
      <c r="I22" s="53"/>
      <c r="J22" s="77"/>
      <c r="K22" s="78">
        <f>ROUND(K21*E22,2)</f>
        <v>6452.16</v>
      </c>
      <c r="L22" s="79" t="s">
        <v>49</v>
      </c>
    </row>
    <row r="23" ht="17.25" spans="2:12">
      <c r="B23" s="54" t="s">
        <v>50</v>
      </c>
      <c r="C23" s="55"/>
      <c r="D23" s="56" t="s">
        <v>51</v>
      </c>
      <c r="E23" s="57"/>
      <c r="F23" s="58"/>
      <c r="G23" s="58"/>
      <c r="H23" s="58"/>
      <c r="I23" s="58"/>
      <c r="J23" s="80"/>
      <c r="K23" s="81">
        <f>ROUND((K21+K22),2)</f>
        <v>113988.16</v>
      </c>
      <c r="L23" s="82"/>
    </row>
    <row r="24" spans="11:11">
      <c r="K24" s="83"/>
    </row>
    <row r="28" spans="11:11">
      <c r="K28" s="84"/>
    </row>
  </sheetData>
  <mergeCells count="15">
    <mergeCell ref="B1:L1"/>
    <mergeCell ref="D4:E4"/>
    <mergeCell ref="B5:J5"/>
    <mergeCell ref="B9:J9"/>
    <mergeCell ref="B11:J11"/>
    <mergeCell ref="B15:J15"/>
    <mergeCell ref="B17:J17"/>
    <mergeCell ref="B19:J19"/>
    <mergeCell ref="E20:J20"/>
    <mergeCell ref="E21:J21"/>
    <mergeCell ref="E22:J22"/>
    <mergeCell ref="E23:J23"/>
    <mergeCell ref="B6:B8"/>
    <mergeCell ref="C6:C8"/>
    <mergeCell ref="D6:D8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报价单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shenzhong</dc:creator>
  <cp:lastModifiedBy>andre</cp:lastModifiedBy>
  <dcterms:created xsi:type="dcterms:W3CDTF">2014-09-25T08:53:00Z</dcterms:created>
  <dcterms:modified xsi:type="dcterms:W3CDTF">2017-11-17T02:56:04Z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