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480" windowHeight="11640"/>
  </bookViews>
  <sheets>
    <sheet name="结算" sheetId="4" r:id="rId1"/>
  </sheets>
  <definedNames>
    <definedName name="_xlnm.Print_Area" localSheetId="0">结算!$A$1:$G$52</definedName>
    <definedName name="_xlnm.Print_Titles" localSheetId="0">结算!$1:$7</definedName>
  </definedNames>
  <calcPr calcId="114210" fullCalcOnLoad="1"/>
</workbook>
</file>

<file path=xl/calcChain.xml><?xml version="1.0" encoding="utf-8"?>
<calcChain xmlns="http://schemas.openxmlformats.org/spreadsheetml/2006/main">
  <c r="G19" i="4"/>
  <c r="G17"/>
  <c r="G24"/>
  <c r="G20"/>
  <c r="G22"/>
  <c r="G18"/>
  <c r="G16"/>
  <c r="G21"/>
  <c r="G23"/>
  <c r="G25"/>
  <c r="G10"/>
  <c r="G12"/>
  <c r="G13"/>
  <c r="G27"/>
  <c r="G31"/>
  <c r="G32"/>
  <c r="G33"/>
  <c r="G41"/>
  <c r="G42"/>
  <c r="G43"/>
  <c r="G45"/>
  <c r="G46"/>
  <c r="G47"/>
  <c r="G49"/>
  <c r="G50"/>
  <c r="G51"/>
</calcChain>
</file>

<file path=xl/sharedStrings.xml><?xml version="1.0" encoding="utf-8"?>
<sst xmlns="http://schemas.openxmlformats.org/spreadsheetml/2006/main" count="87" uniqueCount="86">
  <si>
    <t xml:space="preserve">Event:                 </t>
  </si>
  <si>
    <t xml:space="preserve">Date:                  </t>
  </si>
  <si>
    <t xml:space="preserve">Project No:               </t>
  </si>
  <si>
    <t xml:space="preserve">Number of person:       </t>
  </si>
  <si>
    <t>项目</t>
  </si>
  <si>
    <t>规格</t>
  </si>
  <si>
    <r>
      <rPr>
        <b/>
        <sz val="9"/>
        <rFont val="宋体"/>
        <charset val="134"/>
      </rPr>
      <t>单价</t>
    </r>
  </si>
  <si>
    <r>
      <rPr>
        <b/>
        <sz val="9"/>
        <rFont val="宋体"/>
        <charset val="134"/>
      </rPr>
      <t>次数</t>
    </r>
  </si>
  <si>
    <r>
      <rPr>
        <b/>
        <sz val="9"/>
        <rFont val="宋体"/>
        <charset val="134"/>
      </rPr>
      <t>数量</t>
    </r>
  </si>
  <si>
    <r>
      <rPr>
        <sz val="9"/>
        <rFont val="宋体"/>
        <charset val="134"/>
      </rPr>
      <t>停车场</t>
    </r>
    <phoneticPr fontId="1" type="noConversion"/>
  </si>
  <si>
    <t>停车场</t>
    <phoneticPr fontId="1" type="noConversion"/>
  </si>
  <si>
    <t>旅行社人员 Travel Agency</t>
    <phoneticPr fontId="1" type="noConversion"/>
  </si>
  <si>
    <r>
      <rPr>
        <sz val="9"/>
        <rFont val="宋体"/>
        <charset val="134"/>
      </rPr>
      <t>其他</t>
    </r>
    <phoneticPr fontId="1" type="noConversion"/>
  </si>
  <si>
    <r>
      <rPr>
        <sz val="9"/>
        <rFont val="宋体"/>
        <charset val="134"/>
      </rPr>
      <t>人工</t>
    </r>
    <phoneticPr fontId="1" type="noConversion"/>
  </si>
  <si>
    <t>Service fee 服务费 10%</t>
    <phoneticPr fontId="1" type="noConversion"/>
  </si>
  <si>
    <t xml:space="preserve">Hotel:                  </t>
    <phoneticPr fontId="1" type="noConversion"/>
  </si>
  <si>
    <t>HOTEL ROOM</t>
    <phoneticPr fontId="1" type="noConversion"/>
  </si>
  <si>
    <t>上海媒体自驾车</t>
    <phoneticPr fontId="1" type="noConversion"/>
  </si>
  <si>
    <t xml:space="preserve">TOTAL（NET） </t>
    <phoneticPr fontId="1" type="noConversion"/>
  </si>
  <si>
    <t>旅行社  总计（TOTAL）</t>
    <phoneticPr fontId="1" type="noConversion"/>
  </si>
  <si>
    <t>Hotel reception setting up</t>
    <phoneticPr fontId="1" type="noConversion"/>
  </si>
  <si>
    <t>酒店自助餐厅 Hotel Buffet</t>
    <phoneticPr fontId="1" type="noConversion"/>
  </si>
  <si>
    <t>2辆大巴</t>
    <phoneticPr fontId="1" type="noConversion"/>
  </si>
  <si>
    <t>Reception Desk酒店大堂媒体签到台酒店提供签到桌、桌布座椅、鲜花，
酒店大堂不允许有其他竞品的相关签到物品</t>
    <phoneticPr fontId="1" type="noConversion"/>
  </si>
  <si>
    <r>
      <rPr>
        <sz val="9"/>
        <rFont val="宋体"/>
        <charset val="134"/>
      </rPr>
      <t xml:space="preserve">用餐
</t>
    </r>
    <r>
      <rPr>
        <sz val="9"/>
        <rFont val="Arial"/>
        <family val="2"/>
      </rPr>
      <t>1</t>
    </r>
    <r>
      <rPr>
        <sz val="9"/>
        <rFont val="宋体"/>
        <charset val="134"/>
      </rPr>
      <t xml:space="preserve">、餐厅门口需放置与活动相关的指示牌，方便客人找寻。
</t>
    </r>
    <r>
      <rPr>
        <sz val="9"/>
        <rFont val="Arial"/>
        <family val="2"/>
      </rPr>
      <t>2</t>
    </r>
    <r>
      <rPr>
        <sz val="9"/>
        <rFont val="宋体"/>
        <charset val="134"/>
      </rPr>
      <t>、酒店需事先准备自助餐券。酒店在媒体用餐后根据收集到的实际餐券与</t>
    </r>
    <r>
      <rPr>
        <sz val="9"/>
        <rFont val="Arial"/>
        <family val="2"/>
      </rPr>
      <t>SGM</t>
    </r>
    <r>
      <rPr>
        <sz val="9"/>
        <rFont val="宋体"/>
        <charset val="134"/>
      </rPr>
      <t xml:space="preserve">结算费用。
</t>
    </r>
    <phoneticPr fontId="1" type="noConversion"/>
  </si>
  <si>
    <t>媒体相关费用</t>
    <phoneticPr fontId="1" type="noConversion"/>
  </si>
  <si>
    <r>
      <rPr>
        <sz val="9"/>
        <rFont val="宋体"/>
        <charset val="134"/>
      </rPr>
      <t xml:space="preserve">客房要求：
</t>
    </r>
    <r>
      <rPr>
        <sz val="9"/>
        <rFont val="Arial"/>
        <family val="2"/>
      </rPr>
      <t>1</t>
    </r>
    <r>
      <rPr>
        <sz val="9"/>
        <rFont val="宋体"/>
        <charset val="134"/>
      </rPr>
      <t xml:space="preserve">、电话：开通国内长途、关闭国际长途
</t>
    </r>
    <r>
      <rPr>
        <sz val="9"/>
        <rFont val="Arial"/>
        <family val="2"/>
      </rPr>
      <t>2</t>
    </r>
    <r>
      <rPr>
        <sz val="9"/>
        <rFont val="宋体"/>
        <charset val="134"/>
      </rPr>
      <t>、房间消费项目：关闭、清空</t>
    </r>
    <r>
      <rPr>
        <sz val="9"/>
        <rFont val="Arial"/>
        <family val="2"/>
      </rPr>
      <t>Mini Bar
4</t>
    </r>
    <r>
      <rPr>
        <sz val="9"/>
        <rFont val="宋体"/>
        <charset val="134"/>
      </rPr>
      <t xml:space="preserve">、早餐：均含双早
</t>
    </r>
    <r>
      <rPr>
        <sz val="9"/>
        <rFont val="Arial"/>
        <family val="2"/>
      </rPr>
      <t>5</t>
    </r>
    <r>
      <rPr>
        <sz val="9"/>
        <rFont val="宋体"/>
        <charset val="134"/>
      </rPr>
      <t xml:space="preserve">、环境：干净、舒适、相对安静。双床房，房型统一
</t>
    </r>
    <r>
      <rPr>
        <sz val="9"/>
        <rFont val="Arial"/>
        <family val="2"/>
      </rPr>
      <t>6</t>
    </r>
    <r>
      <rPr>
        <sz val="9"/>
        <rFont val="宋体"/>
        <charset val="134"/>
      </rPr>
      <t xml:space="preserve">、延时退房
</t>
    </r>
    <r>
      <rPr>
        <sz val="9"/>
        <rFont val="Arial"/>
        <family val="2"/>
      </rPr>
      <t>7</t>
    </r>
    <r>
      <rPr>
        <sz val="9"/>
        <rFont val="宋体"/>
        <charset val="134"/>
      </rPr>
      <t>、欢迎水果</t>
    </r>
    <phoneticPr fontId="1" type="noConversion"/>
  </si>
  <si>
    <t>Hotel PARKING</t>
    <phoneticPr fontId="1" type="noConversion"/>
  </si>
  <si>
    <t>OTHERS（hiring fee,film shooting，establishing fee,etc.)</t>
    <phoneticPr fontId="1" type="noConversion"/>
  </si>
  <si>
    <t>HOTEL BUFFETS or lunchbox</t>
    <phoneticPr fontId="1" type="noConversion"/>
  </si>
  <si>
    <r>
      <rPr>
        <sz val="9"/>
        <rFont val="宋体"/>
        <charset val="134"/>
      </rPr>
      <t>旅行社工作人员机票</t>
    </r>
    <r>
      <rPr>
        <sz val="9"/>
        <rFont val="Arial"/>
        <family val="2"/>
      </rPr>
      <t xml:space="preserve"> Agency  airfare</t>
    </r>
    <phoneticPr fontId="1" type="noConversion"/>
  </si>
  <si>
    <t>备注：媒体机票、纪念品费用另外再打POR,airport tickets and gifts for medias not included.The tickets and gifts are in other PR.</t>
    <phoneticPr fontId="1" type="noConversion"/>
  </si>
  <si>
    <t>OTHERS（oil fee)</t>
    <phoneticPr fontId="1" type="noConversion"/>
  </si>
  <si>
    <t>Local Shuttle Bus</t>
    <phoneticPr fontId="1" type="noConversion"/>
  </si>
  <si>
    <r>
      <t>2017</t>
    </r>
    <r>
      <rPr>
        <sz val="9"/>
        <rFont val="宋体"/>
        <charset val="134"/>
      </rPr>
      <t>年</t>
    </r>
    <r>
      <rPr>
        <sz val="9"/>
        <rFont val="Arial"/>
        <family val="2"/>
      </rPr>
      <t>9</t>
    </r>
    <r>
      <rPr>
        <sz val="9"/>
        <rFont val="宋体"/>
        <charset val="134"/>
      </rPr>
      <t>月</t>
    </r>
    <r>
      <rPr>
        <sz val="9"/>
        <rFont val="Arial"/>
        <family val="2"/>
      </rPr>
      <t>29</t>
    </r>
    <r>
      <rPr>
        <sz val="9"/>
        <rFont val="宋体"/>
        <charset val="134"/>
      </rPr>
      <t>日，</t>
    </r>
    <r>
      <rPr>
        <sz val="9"/>
        <rFont val="Arial"/>
        <family val="2"/>
      </rPr>
      <t>september 29, 2017</t>
    </r>
    <r>
      <rPr>
        <sz val="9"/>
        <rFont val="宋体"/>
        <charset val="134"/>
      </rPr>
      <t>（具体时间视泛亚、</t>
    </r>
    <r>
      <rPr>
        <sz val="9"/>
        <rFont val="Arial"/>
        <family val="2"/>
      </rPr>
      <t>SGM</t>
    </r>
    <r>
      <rPr>
        <sz val="9"/>
        <rFont val="宋体"/>
        <charset val="134"/>
      </rPr>
      <t>领导的行程做微调，预计</t>
    </r>
    <r>
      <rPr>
        <sz val="9"/>
        <rFont val="Arial"/>
        <family val="2"/>
      </rPr>
      <t>9</t>
    </r>
    <r>
      <rPr>
        <sz val="9"/>
        <rFont val="宋体"/>
        <charset val="134"/>
      </rPr>
      <t>月</t>
    </r>
    <r>
      <rPr>
        <sz val="9"/>
        <rFont val="Arial"/>
        <family val="2"/>
      </rPr>
      <t>27~29</t>
    </r>
    <r>
      <rPr>
        <sz val="9"/>
        <rFont val="宋体"/>
        <charset val="134"/>
      </rPr>
      <t>日中的一天，暂定</t>
    </r>
    <r>
      <rPr>
        <sz val="9"/>
        <rFont val="Arial"/>
        <family val="2"/>
      </rPr>
      <t>9-29</t>
    </r>
    <r>
      <rPr>
        <sz val="9"/>
        <rFont val="宋体"/>
        <charset val="134"/>
      </rPr>
      <t>日）</t>
    </r>
    <phoneticPr fontId="1" type="noConversion"/>
  </si>
  <si>
    <t>9月28日 大床房 （含单早，服务费，宽带费用）-媒体 hotel rooms for medias</t>
    <phoneticPr fontId="1" type="noConversion"/>
  </si>
  <si>
    <r>
      <t>9</t>
    </r>
    <r>
      <rPr>
        <sz val="9"/>
        <rFont val="宋体"/>
        <charset val="134"/>
      </rPr>
      <t>月</t>
    </r>
    <r>
      <rPr>
        <sz val="9"/>
        <rFont val="Arial"/>
        <family val="2"/>
      </rPr>
      <t>28</t>
    </r>
    <r>
      <rPr>
        <sz val="9"/>
        <rFont val="宋体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charset val="134"/>
      </rPr>
      <t>（含双早，服务费，宽带费用）-工作人员 0928 hotel rooms for agency</t>
    </r>
    <phoneticPr fontId="1" type="noConversion"/>
  </si>
  <si>
    <r>
      <t>9</t>
    </r>
    <r>
      <rPr>
        <sz val="9"/>
        <rFont val="宋体"/>
        <charset val="134"/>
      </rPr>
      <t>月</t>
    </r>
    <r>
      <rPr>
        <sz val="9"/>
        <rFont val="Arial"/>
        <family val="2"/>
      </rPr>
      <t>27</t>
    </r>
    <r>
      <rPr>
        <sz val="9"/>
        <rFont val="宋体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charset val="134"/>
      </rPr>
      <t>（含双早，服务费，宽带费用）</t>
    </r>
    <r>
      <rPr>
        <sz val="9"/>
        <rFont val="Arial"/>
        <family val="2"/>
      </rPr>
      <t>-</t>
    </r>
    <r>
      <rPr>
        <sz val="9"/>
        <rFont val="宋体"/>
        <charset val="134"/>
      </rPr>
      <t>工作人员</t>
    </r>
    <r>
      <rPr>
        <sz val="9"/>
        <rFont val="Arial"/>
        <family val="2"/>
      </rPr>
      <t xml:space="preserve"> 0927 hotel rooms for agency</t>
    </r>
    <phoneticPr fontId="1" type="noConversion"/>
  </si>
  <si>
    <t>9月27日晚搭建 Reception desk setting up
9月29日晚撤场</t>
    <phoneticPr fontId="1" type="noConversion"/>
  </si>
  <si>
    <r>
      <t>9</t>
    </r>
    <r>
      <rPr>
        <sz val="9"/>
        <rFont val="宋体"/>
        <charset val="134"/>
      </rPr>
      <t>月</t>
    </r>
    <r>
      <rPr>
        <sz val="9"/>
        <rFont val="Arial"/>
        <family val="2"/>
      </rPr>
      <t>28</t>
    </r>
    <r>
      <rPr>
        <sz val="9"/>
        <rFont val="宋体"/>
        <charset val="134"/>
      </rPr>
      <t>日：酒店提供每天</t>
    </r>
    <r>
      <rPr>
        <sz val="9"/>
        <rFont val="Arial"/>
        <family val="2"/>
      </rPr>
      <t>2</t>
    </r>
    <r>
      <rPr>
        <sz val="9"/>
        <rFont val="宋体"/>
        <charset val="134"/>
      </rPr>
      <t>辆大巴的停车位</t>
    </r>
    <r>
      <rPr>
        <sz val="9"/>
        <rFont val="Arial"/>
        <family val="2"/>
      </rPr>
      <t xml:space="preserve"> </t>
    </r>
    <r>
      <rPr>
        <sz val="9"/>
        <rFont val="宋体"/>
        <charset val="134"/>
      </rPr>
      <t>BUS Parking</t>
    </r>
    <phoneticPr fontId="1" type="noConversion"/>
  </si>
  <si>
    <r>
      <rPr>
        <sz val="9"/>
        <rFont val="宋体"/>
        <charset val="134"/>
      </rPr>
      <t>9月28日：至少提供15个小车停车位</t>
    </r>
    <r>
      <rPr>
        <sz val="9"/>
        <rFont val="Arial"/>
        <family val="2"/>
      </rPr>
      <t xml:space="preserve"> </t>
    </r>
    <r>
      <rPr>
        <sz val="9"/>
        <rFont val="宋体"/>
        <charset val="134"/>
      </rPr>
      <t>Car</t>
    </r>
    <r>
      <rPr>
        <sz val="9"/>
        <rFont val="Arial"/>
        <family val="2"/>
      </rPr>
      <t xml:space="preserve"> Parking </t>
    </r>
    <phoneticPr fontId="1" type="noConversion"/>
  </si>
  <si>
    <t>客房要求：
1、电话：开通国内长途、关闭国际长途
2、房间消费项目：关闭、清空Mini Bar
4、早餐：均含单早
5、环境：干净、舒适、相对安静（尤其针对媒体）。媒体房间尽量保证大床房，房型统一
6、客房数量：确定好数量后允许再上下浮动10％
7、延时退房
8、欢迎水果</t>
    <phoneticPr fontId="1" type="noConversion"/>
  </si>
  <si>
    <t>总费用</t>
    <phoneticPr fontId="1" type="noConversion"/>
  </si>
  <si>
    <t>其他费用</t>
    <phoneticPr fontId="1" type="noConversion"/>
  </si>
  <si>
    <t>40人(预留10%的空间)</t>
    <phoneticPr fontId="1" type="noConversion"/>
  </si>
  <si>
    <r>
      <t>NGC</t>
    </r>
    <r>
      <rPr>
        <sz val="9"/>
        <rFont val="宋体"/>
        <charset val="134"/>
      </rPr>
      <t>发动机媒体</t>
    </r>
    <r>
      <rPr>
        <sz val="9"/>
        <rFont val="Arial"/>
        <family val="2"/>
      </rPr>
      <t>workshop</t>
    </r>
    <phoneticPr fontId="1" type="noConversion"/>
  </si>
  <si>
    <t>康辉集团北京国际会议展览有限公司</t>
    <phoneticPr fontId="1" type="noConversion"/>
  </si>
  <si>
    <t>NGC engine worksngc发动机媒体定点</t>
    <phoneticPr fontId="1" type="noConversion"/>
  </si>
  <si>
    <t>上海万和昊美艺术酒店</t>
    <phoneticPr fontId="1" type="noConversion"/>
  </si>
  <si>
    <t>9月28日晚餐自助餐</t>
    <phoneticPr fontId="1" type="noConversion"/>
  </si>
  <si>
    <t>9月29日中午外出用餐</t>
    <phoneticPr fontId="1" type="noConversion"/>
  </si>
  <si>
    <t>备注</t>
    <phoneticPr fontId="1" type="noConversion"/>
  </si>
  <si>
    <t>商务中心打印</t>
    <phoneticPr fontId="1" type="noConversion"/>
  </si>
  <si>
    <t>接机牌，车头牌</t>
    <phoneticPr fontId="1" type="noConversion"/>
  </si>
  <si>
    <t xml:space="preserve">考斯特：酒店－活动现场－酒店 </t>
    <phoneticPr fontId="1" type="noConversion"/>
  </si>
  <si>
    <t>考斯特：机场-酒店</t>
    <phoneticPr fontId="1" type="noConversion"/>
  </si>
  <si>
    <t>GL8：龙东大道3999→申江路1500→万和昊美</t>
    <phoneticPr fontId="1" type="noConversion"/>
  </si>
  <si>
    <t>45座大巴：酒店-泛亚踩点</t>
    <phoneticPr fontId="1" type="noConversion"/>
  </si>
  <si>
    <t>45座大巴：酒店-活动现场－机场</t>
    <phoneticPr fontId="1" type="noConversion"/>
  </si>
  <si>
    <r>
      <t>9</t>
    </r>
    <r>
      <rPr>
        <sz val="9"/>
        <color indexed="8"/>
        <rFont val="宋体"/>
        <charset val="134"/>
      </rPr>
      <t>月</t>
    </r>
    <r>
      <rPr>
        <sz val="9"/>
        <color indexed="8"/>
        <rFont val="Arial"/>
        <family val="2"/>
      </rPr>
      <t>27</t>
    </r>
    <r>
      <rPr>
        <sz val="9"/>
        <color indexed="8"/>
        <rFont val="宋体"/>
        <charset val="134"/>
      </rPr>
      <t>日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宋体"/>
        <charset val="134"/>
      </rPr>
      <t>工作人员踩点</t>
    </r>
    <phoneticPr fontId="1" type="noConversion"/>
  </si>
  <si>
    <r>
      <t>9</t>
    </r>
    <r>
      <rPr>
        <sz val="9"/>
        <color indexed="8"/>
        <rFont val="宋体"/>
        <charset val="134"/>
      </rPr>
      <t>月</t>
    </r>
    <r>
      <rPr>
        <sz val="9"/>
        <color indexed="8"/>
        <rFont val="Arial"/>
        <family val="2"/>
      </rPr>
      <t>28</t>
    </r>
    <r>
      <rPr>
        <sz val="9"/>
        <color indexed="8"/>
        <rFont val="宋体"/>
        <charset val="134"/>
      </rPr>
      <t>日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宋体"/>
        <charset val="134"/>
      </rPr>
      <t>大批媒体接机</t>
    </r>
    <phoneticPr fontId="1" type="noConversion"/>
  </si>
  <si>
    <r>
      <t>9</t>
    </r>
    <r>
      <rPr>
        <sz val="9"/>
        <color indexed="8"/>
        <rFont val="宋体"/>
        <charset val="134"/>
      </rPr>
      <t>月</t>
    </r>
    <r>
      <rPr>
        <sz val="9"/>
        <color indexed="8"/>
        <rFont val="Arial"/>
        <family val="2"/>
      </rPr>
      <t>29</t>
    </r>
    <r>
      <rPr>
        <sz val="9"/>
        <color indexed="8"/>
        <rFont val="宋体"/>
        <charset val="134"/>
      </rPr>
      <t>日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宋体"/>
        <charset val="134"/>
      </rPr>
      <t>送机</t>
    </r>
    <phoneticPr fontId="1" type="noConversion"/>
  </si>
  <si>
    <t>马克笔</t>
    <phoneticPr fontId="1" type="noConversion"/>
  </si>
  <si>
    <r>
      <rPr>
        <sz val="9"/>
        <rFont val="宋体"/>
        <charset val="134"/>
      </rPr>
      <t>马克笔</t>
    </r>
    <r>
      <rPr>
        <sz val="9"/>
        <rFont val="Arial"/>
        <family val="2"/>
      </rPr>
      <t>4</t>
    </r>
    <r>
      <rPr>
        <sz val="9"/>
        <rFont val="宋体"/>
        <charset val="134"/>
      </rPr>
      <t>盒和</t>
    </r>
    <r>
      <rPr>
        <sz val="9"/>
        <rFont val="Arial"/>
        <family val="2"/>
      </rPr>
      <t>A4</t>
    </r>
    <r>
      <rPr>
        <sz val="9"/>
        <rFont val="宋体"/>
        <charset val="134"/>
      </rPr>
      <t>纸张</t>
    </r>
    <phoneticPr fontId="1" type="noConversion"/>
  </si>
  <si>
    <r>
      <rPr>
        <sz val="9"/>
        <rFont val="宋体"/>
        <charset val="134"/>
      </rPr>
      <t>三个借机牌</t>
    </r>
    <r>
      <rPr>
        <sz val="9"/>
        <rFont val="Arial"/>
        <family val="2"/>
      </rPr>
      <t xml:space="preserve"> </t>
    </r>
    <r>
      <rPr>
        <sz val="9"/>
        <rFont val="宋体"/>
        <charset val="134"/>
      </rPr>
      <t>两个大巴车证</t>
    </r>
    <phoneticPr fontId="1" type="noConversion"/>
  </si>
  <si>
    <t>第三方费用：3rd agency fee</t>
    <phoneticPr fontId="1" type="noConversion"/>
  </si>
  <si>
    <t>交通相关：Transportation</t>
    <phoneticPr fontId="1" type="noConversion"/>
  </si>
  <si>
    <t>酒店相关：Hotel</t>
    <phoneticPr fontId="1" type="noConversion"/>
  </si>
  <si>
    <r>
      <t>350</t>
    </r>
    <r>
      <rPr>
        <sz val="9"/>
        <rFont val="宋体"/>
        <charset val="134"/>
      </rPr>
      <t>元一位</t>
    </r>
    <phoneticPr fontId="1" type="noConversion"/>
  </si>
  <si>
    <t>GL8：龙东大道3999→强生千亩园林餐厅→申江路1500→浦东机场 全天</t>
    <phoneticPr fontId="1" type="noConversion"/>
  </si>
  <si>
    <t>PPT制作费用，涉及内容梳理、创意、动图视频创作，其中图片都是使用矢量图（第三方支付）</t>
    <phoneticPr fontId="1" type="noConversion"/>
  </si>
  <si>
    <t>3个PPT，每个20页</t>
    <phoneticPr fontId="1" type="noConversion"/>
  </si>
  <si>
    <t>发票收到，已付</t>
    <phoneticPr fontId="1" type="noConversion"/>
  </si>
  <si>
    <t>媒体交通费和油费</t>
    <phoneticPr fontId="1" type="noConversion"/>
  </si>
  <si>
    <t>9月28-29日媒体交通费报销，这块费用为固定费用，请勿随意缩减 Media transfotation and oil fee（no more than 500, actual cost payment）</t>
    <phoneticPr fontId="1" type="noConversion"/>
  </si>
  <si>
    <t>餐费</t>
    <phoneticPr fontId="1" type="noConversion"/>
  </si>
  <si>
    <t>活动期间工作人员用餐
Meals</t>
    <phoneticPr fontId="1" type="noConversion"/>
  </si>
  <si>
    <t>1. 活动现场媒体签到台，kv背板，指引水牌，发动机拆解展示台搭建，射灯，接机牌等。
2. 酒店签到kv背板，鲜花，水晶二维码牌，射灯及指引水牌等
3. 搭建方案设计，KV设计
（第三方支付）</t>
    <phoneticPr fontId="1" type="noConversion"/>
  </si>
  <si>
    <t>活动现场、酒店签到搭建 Reception desk setting up for hotel and site of activity</t>
    <phoneticPr fontId="1" type="noConversion"/>
  </si>
  <si>
    <t>备水一箱</t>
    <phoneticPr fontId="30" type="noConversion"/>
  </si>
  <si>
    <t>7476（其中包含武汉公众试驾踩点：1276元，泛亚食堂用餐无票160元）</t>
    <phoneticPr fontId="1" type="noConversion"/>
  </si>
  <si>
    <t>考斯特：酒店-活动现场－机场</t>
    <phoneticPr fontId="30" type="noConversion"/>
  </si>
  <si>
    <r>
      <t>9</t>
    </r>
    <r>
      <rPr>
        <sz val="9"/>
        <color indexed="8"/>
        <rFont val="宋体"/>
        <charset val="134"/>
      </rPr>
      <t>月</t>
    </r>
    <r>
      <rPr>
        <sz val="9"/>
        <color indexed="8"/>
        <rFont val="Arial"/>
        <family val="2"/>
      </rPr>
      <t>27</t>
    </r>
    <r>
      <rPr>
        <sz val="9"/>
        <color indexed="8"/>
        <rFont val="宋体"/>
        <charset val="134"/>
      </rPr>
      <t>日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宋体"/>
        <charset val="134"/>
      </rPr>
      <t>sgm人员用车</t>
    </r>
    <phoneticPr fontId="30" type="noConversion"/>
  </si>
  <si>
    <t>GL8:申江路-活动现场-虹桥</t>
    <phoneticPr fontId="30" type="noConversion"/>
  </si>
  <si>
    <t>33座：虹桥机场-酒店</t>
    <phoneticPr fontId="1" type="noConversion"/>
  </si>
  <si>
    <t>考斯特：人民广场-酒店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</si>
</sst>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0_);[Red]\(0\)"/>
  </numFmts>
  <fonts count="35">
    <font>
      <sz val="12"/>
      <name val="宋体"/>
      <charset val="134"/>
    </font>
    <font>
      <sz val="9"/>
      <name val="宋体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9"/>
      <name val="Arial"/>
      <family val="2"/>
    </font>
    <font>
      <b/>
      <sz val="9"/>
      <name val="Arial"/>
      <family val="2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10"/>
      <name val="Arial"/>
      <family val="2"/>
    </font>
    <font>
      <sz val="9"/>
      <color indexed="8"/>
      <name val="Arial"/>
      <family val="2"/>
    </font>
    <font>
      <sz val="9"/>
      <color indexed="8"/>
      <name val="宋体"/>
      <charset val="134"/>
    </font>
    <font>
      <b/>
      <sz val="11"/>
      <color indexed="1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3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21" fillId="24" borderId="0" xfId="0" applyFont="1" applyFill="1" applyAlignment="1">
      <alignment horizontal="left" vertical="center"/>
    </xf>
    <xf numFmtId="0" fontId="21" fillId="24" borderId="0" xfId="0" applyFont="1" applyFill="1">
      <alignment vertical="center"/>
    </xf>
    <xf numFmtId="57" fontId="21" fillId="24" borderId="0" xfId="0" applyNumberFormat="1" applyFont="1" applyFill="1" applyAlignment="1">
      <alignment horizontal="left" vertical="center"/>
    </xf>
    <xf numFmtId="0" fontId="21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center"/>
    </xf>
    <xf numFmtId="176" fontId="21" fillId="24" borderId="0" xfId="0" applyNumberFormat="1" applyFont="1" applyFill="1" applyAlignment="1">
      <alignment horizontal="center" vertical="center"/>
    </xf>
    <xf numFmtId="176" fontId="21" fillId="0" borderId="1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0" fontId="22" fillId="24" borderId="10" xfId="0" applyFont="1" applyFill="1" applyBorder="1" applyAlignment="1">
      <alignment horizontal="center" vertical="center" wrapText="1"/>
    </xf>
    <xf numFmtId="176" fontId="22" fillId="24" borderId="1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24" borderId="0" xfId="0" applyFont="1" applyFill="1" applyAlignment="1">
      <alignment horizontal="left" vertical="center"/>
    </xf>
    <xf numFmtId="58" fontId="1" fillId="0" borderId="10" xfId="0" applyNumberFormat="1" applyFont="1" applyFill="1" applyBorder="1" applyAlignment="1">
      <alignment horizontal="left" vertical="center" wrapText="1"/>
    </xf>
    <xf numFmtId="0" fontId="25" fillId="24" borderId="0" xfId="0" applyFont="1" applyFill="1" applyAlignment="1">
      <alignment vertical="center"/>
    </xf>
    <xf numFmtId="0" fontId="1" fillId="24" borderId="10" xfId="0" applyFont="1" applyFill="1" applyBorder="1" applyAlignment="1">
      <alignment horizontal="center" vertical="center" wrapText="1"/>
    </xf>
    <xf numFmtId="176" fontId="22" fillId="24" borderId="11" xfId="0" applyNumberFormat="1" applyFont="1" applyFill="1" applyBorder="1" applyAlignment="1">
      <alignment horizontal="center" vertical="center"/>
    </xf>
    <xf numFmtId="176" fontId="21" fillId="24" borderId="11" xfId="0" applyNumberFormat="1" applyFont="1" applyFill="1" applyBorder="1" applyAlignment="1">
      <alignment horizontal="center" vertical="center"/>
    </xf>
    <xf numFmtId="176" fontId="21" fillId="0" borderId="11" xfId="0" applyNumberFormat="1" applyFont="1" applyFill="1" applyBorder="1" applyAlignment="1">
      <alignment horizontal="center" vertical="center" wrapText="1"/>
    </xf>
    <xf numFmtId="176" fontId="21" fillId="0" borderId="11" xfId="0" applyNumberFormat="1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177" fontId="21" fillId="24" borderId="0" xfId="0" applyNumberFormat="1" applyFont="1" applyFill="1">
      <alignment vertical="center"/>
    </xf>
    <xf numFmtId="177" fontId="21" fillId="24" borderId="10" xfId="0" applyNumberFormat="1" applyFont="1" applyFill="1" applyBorder="1" applyAlignment="1">
      <alignment horizontal="center" vertical="center"/>
    </xf>
    <xf numFmtId="177" fontId="21" fillId="24" borderId="10" xfId="0" applyNumberFormat="1" applyFont="1" applyFill="1" applyBorder="1" applyAlignment="1">
      <alignment vertical="center"/>
    </xf>
    <xf numFmtId="177" fontId="29" fillId="24" borderId="10" xfId="0" applyNumberFormat="1" applyFont="1" applyFill="1" applyBorder="1" applyAlignment="1">
      <alignment horizontal="center" vertical="center"/>
    </xf>
    <xf numFmtId="177" fontId="31" fillId="24" borderId="10" xfId="0" applyNumberFormat="1" applyFont="1" applyFill="1" applyBorder="1" applyAlignment="1">
      <alignment horizontal="center" vertical="center"/>
    </xf>
    <xf numFmtId="0" fontId="31" fillId="24" borderId="0" xfId="0" applyFont="1" applyFill="1" applyAlignment="1">
      <alignment horizontal="center" vertical="center"/>
    </xf>
    <xf numFmtId="0" fontId="21" fillId="0" borderId="11" xfId="0" applyFont="1" applyFill="1" applyBorder="1" applyAlignment="1">
      <alignment horizontal="left" vertical="center" wrapText="1"/>
    </xf>
    <xf numFmtId="0" fontId="30" fillId="0" borderId="10" xfId="0" applyFont="1" applyFill="1" applyBorder="1" applyAlignment="1">
      <alignment horizontal="left" vertical="center" wrapText="1"/>
    </xf>
    <xf numFmtId="0" fontId="30" fillId="0" borderId="12" xfId="0" applyFont="1" applyFill="1" applyBorder="1" applyAlignment="1">
      <alignment horizontal="center" vertical="center" wrapText="1"/>
    </xf>
    <xf numFmtId="177" fontId="30" fillId="24" borderId="10" xfId="0" applyNumberFormat="1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left" vertical="center" wrapText="1"/>
    </xf>
    <xf numFmtId="176" fontId="32" fillId="0" borderId="10" xfId="0" applyNumberFormat="1" applyFont="1" applyFill="1" applyBorder="1" applyAlignment="1">
      <alignment horizontal="center" vertical="center"/>
    </xf>
    <xf numFmtId="176" fontId="32" fillId="0" borderId="11" xfId="0" applyNumberFormat="1" applyFont="1" applyFill="1" applyBorder="1" applyAlignment="1">
      <alignment horizontal="center" vertical="center"/>
    </xf>
    <xf numFmtId="177" fontId="32" fillId="24" borderId="10" xfId="0" applyNumberFormat="1" applyFont="1" applyFill="1" applyBorder="1" applyAlignment="1">
      <alignment horizontal="center" vertical="center"/>
    </xf>
    <xf numFmtId="0" fontId="32" fillId="24" borderId="0" xfId="0" applyFont="1" applyFill="1" applyAlignment="1">
      <alignment horizontal="center" vertical="center"/>
    </xf>
    <xf numFmtId="0" fontId="33" fillId="24" borderId="10" xfId="0" applyNumberFormat="1" applyFont="1" applyFill="1" applyBorder="1" applyAlignment="1" applyProtection="1">
      <alignment horizontal="left" vertical="center" wrapText="1"/>
    </xf>
    <xf numFmtId="0" fontId="21" fillId="0" borderId="13" xfId="0" applyFont="1" applyFill="1" applyBorder="1" applyAlignment="1">
      <alignment horizontal="left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21" fillId="24" borderId="14" xfId="0" applyFont="1" applyFill="1" applyBorder="1" applyAlignment="1">
      <alignment vertical="center"/>
    </xf>
    <xf numFmtId="0" fontId="21" fillId="24" borderId="15" xfId="0" applyFont="1" applyFill="1" applyBorder="1">
      <alignment vertical="center"/>
    </xf>
    <xf numFmtId="0" fontId="21" fillId="24" borderId="16" xfId="0" applyFont="1" applyFill="1" applyBorder="1">
      <alignment vertical="center"/>
    </xf>
    <xf numFmtId="58" fontId="30" fillId="0" borderId="10" xfId="0" applyNumberFormat="1" applyFont="1" applyFill="1" applyBorder="1" applyAlignment="1">
      <alignment horizontal="left" vertical="center" wrapText="1"/>
    </xf>
    <xf numFmtId="176" fontId="32" fillId="24" borderId="10" xfId="0" applyNumberFormat="1" applyFont="1" applyFill="1" applyBorder="1" applyAlignment="1">
      <alignment horizontal="center" vertical="center"/>
    </xf>
    <xf numFmtId="176" fontId="32" fillId="24" borderId="11" xfId="0" applyNumberFormat="1" applyFont="1" applyFill="1" applyBorder="1" applyAlignment="1">
      <alignment horizontal="center" vertical="center"/>
    </xf>
    <xf numFmtId="177" fontId="33" fillId="24" borderId="10" xfId="0" applyNumberFormat="1" applyFont="1" applyFill="1" applyBorder="1" applyAlignment="1">
      <alignment horizontal="center" vertical="center" wrapText="1"/>
    </xf>
    <xf numFmtId="177" fontId="33" fillId="24" borderId="10" xfId="0" applyNumberFormat="1" applyFont="1" applyFill="1" applyBorder="1" applyAlignment="1">
      <alignment horizontal="center" vertical="center"/>
    </xf>
    <xf numFmtId="58" fontId="33" fillId="0" borderId="10" xfId="0" applyNumberFormat="1" applyFont="1" applyFill="1" applyBorder="1" applyAlignment="1">
      <alignment horizontal="left" vertical="center" wrapText="1"/>
    </xf>
    <xf numFmtId="0" fontId="32" fillId="0" borderId="10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center" vertical="center" wrapText="1"/>
    </xf>
    <xf numFmtId="0" fontId="25" fillId="7" borderId="11" xfId="0" applyFont="1" applyFill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26" fillId="20" borderId="11" xfId="0" applyFont="1" applyFill="1" applyBorder="1" applyAlignment="1">
      <alignment horizontal="left" vertical="center" wrapText="1"/>
    </xf>
    <xf numFmtId="0" fontId="22" fillId="20" borderId="11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2" fillId="20" borderId="13" xfId="0" applyFont="1" applyFill="1" applyBorder="1" applyAlignment="1">
      <alignment horizontal="left" vertical="center" wrapText="1"/>
    </xf>
    <xf numFmtId="0" fontId="25" fillId="20" borderId="11" xfId="0" applyFont="1" applyFill="1" applyBorder="1" applyAlignment="1">
      <alignment horizontal="left" vertical="center" wrapText="1"/>
    </xf>
    <xf numFmtId="0" fontId="33" fillId="24" borderId="11" xfId="0" applyFont="1" applyFill="1" applyBorder="1" applyAlignment="1">
      <alignment horizontal="center" vertical="center" wrapText="1"/>
    </xf>
    <xf numFmtId="0" fontId="32" fillId="24" borderId="17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wrapText="1"/>
    </xf>
    <xf numFmtId="0" fontId="21" fillId="24" borderId="0" xfId="0" applyFont="1" applyFill="1" applyAlignment="1">
      <alignment horizontal="center" vertical="center"/>
    </xf>
    <xf numFmtId="176" fontId="21" fillId="24" borderId="0" xfId="0" applyNumberFormat="1" applyFont="1" applyFill="1" applyAlignment="1">
      <alignment horizontal="center" vertical="center"/>
    </xf>
    <xf numFmtId="14" fontId="21" fillId="24" borderId="0" xfId="0" applyNumberFormat="1" applyFont="1" applyFill="1" applyAlignment="1">
      <alignment horizontal="center" vertical="center"/>
    </xf>
    <xf numFmtId="0" fontId="21" fillId="24" borderId="0" xfId="0" applyNumberFormat="1" applyFont="1" applyFill="1" applyAlignment="1">
      <alignment horizontal="center" vertical="center"/>
    </xf>
    <xf numFmtId="176" fontId="1" fillId="24" borderId="0" xfId="0" applyNumberFormat="1" applyFont="1" applyFill="1" applyAlignment="1">
      <alignment horizontal="center" vertical="center"/>
    </xf>
    <xf numFmtId="0" fontId="33" fillId="24" borderId="17" xfId="0" applyFont="1" applyFill="1" applyBorder="1" applyAlignment="1">
      <alignment horizontal="center" vertical="center" wrapText="1"/>
    </xf>
    <xf numFmtId="0" fontId="34" fillId="20" borderId="11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8" fillId="20" borderId="11" xfId="0" applyFont="1" applyFill="1" applyBorder="1" applyAlignment="1">
      <alignment horizontal="left" vertical="center" wrapText="1"/>
    </xf>
    <xf numFmtId="0" fontId="1" fillId="7" borderId="10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5" fillId="11" borderId="10" xfId="0" applyFont="1" applyFill="1" applyBorder="1" applyAlignment="1">
      <alignment horizontal="center" vertical="center"/>
    </xf>
    <xf numFmtId="0" fontId="22" fillId="11" borderId="10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</cellXfs>
  <cellStyles count="46">
    <cellStyle name="_ET_STYLE_NoName_00_" xfId="1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常规" xfId="0" builtinId="0"/>
    <cellStyle name="样式 1" xfId="44"/>
    <cellStyle name="一般_Sheet1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571500</xdr:rowOff>
    </xdr:to>
    <xdr:pic>
      <xdr:nvPicPr>
        <xdr:cNvPr id="1025" name="Picture 4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28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52"/>
  <sheetViews>
    <sheetView tabSelected="1" topLeftCell="A12" zoomScaleNormal="100" zoomScaleSheetLayoutView="100" workbookViewId="0">
      <selection activeCell="H23" sqref="H23"/>
    </sheetView>
  </sheetViews>
  <sheetFormatPr defaultRowHeight="12"/>
  <cols>
    <col min="1" max="1" width="24.25" style="5" customWidth="1" collapsed="1"/>
    <col min="2" max="2" width="25.125" style="1" customWidth="1" collapsed="1"/>
    <col min="3" max="3" width="32.375" style="1" customWidth="1"/>
    <col min="4" max="4" width="9.375" style="6" customWidth="1"/>
    <col min="5" max="5" width="9.875" style="6" customWidth="1"/>
    <col min="6" max="6" width="12.75" style="6" customWidth="1"/>
    <col min="7" max="7" width="10.375" style="25" bestFit="1" customWidth="1"/>
    <col min="8" max="8" width="30.875" style="25" customWidth="1"/>
    <col min="9" max="16384" width="9" style="2"/>
  </cols>
  <sheetData>
    <row r="1" spans="1:8" ht="71.25" customHeight="1">
      <c r="A1" s="81"/>
      <c r="B1" s="81"/>
      <c r="C1" s="81"/>
    </row>
    <row r="2" spans="1:8" ht="16.5" customHeight="1">
      <c r="A2" s="1" t="s">
        <v>0</v>
      </c>
      <c r="B2" s="16" t="s">
        <v>47</v>
      </c>
      <c r="E2" s="82" t="s">
        <v>45</v>
      </c>
      <c r="F2" s="82"/>
      <c r="G2" s="82"/>
      <c r="H2" s="2"/>
    </row>
    <row r="3" spans="1:8" ht="18.75" customHeight="1">
      <c r="A3" s="1" t="s">
        <v>1</v>
      </c>
      <c r="B3" s="3" t="s">
        <v>34</v>
      </c>
      <c r="E3" s="83">
        <v>43005</v>
      </c>
      <c r="F3" s="84"/>
      <c r="G3" s="84"/>
      <c r="H3" s="2"/>
    </row>
    <row r="4" spans="1:8" ht="16.5" customHeight="1">
      <c r="A4" s="1" t="s">
        <v>15</v>
      </c>
      <c r="B4" s="16" t="s">
        <v>48</v>
      </c>
      <c r="E4" s="85" t="s">
        <v>46</v>
      </c>
      <c r="F4" s="82"/>
      <c r="G4" s="82"/>
      <c r="H4" s="2"/>
    </row>
    <row r="5" spans="1:8" ht="12" customHeight="1">
      <c r="A5" s="1" t="s">
        <v>2</v>
      </c>
    </row>
    <row r="6" spans="1:8" ht="17.25" customHeight="1">
      <c r="A6" s="1" t="s">
        <v>3</v>
      </c>
      <c r="B6" s="16" t="s">
        <v>44</v>
      </c>
    </row>
    <row r="7" spans="1:8" s="4" customFormat="1" ht="24.75" customHeight="1">
      <c r="A7" s="66" t="s">
        <v>4</v>
      </c>
      <c r="B7" s="66"/>
      <c r="C7" s="10" t="s">
        <v>5</v>
      </c>
      <c r="D7" s="11" t="s">
        <v>6</v>
      </c>
      <c r="E7" s="11" t="s">
        <v>7</v>
      </c>
      <c r="F7" s="20" t="s">
        <v>8</v>
      </c>
      <c r="G7" s="28" t="s">
        <v>42</v>
      </c>
      <c r="H7" s="28" t="s">
        <v>51</v>
      </c>
    </row>
    <row r="8" spans="1:8" s="4" customFormat="1" ht="24.75" customHeight="1">
      <c r="A8" s="57" t="s">
        <v>25</v>
      </c>
      <c r="B8" s="58"/>
      <c r="C8" s="58"/>
      <c r="D8" s="58"/>
      <c r="E8" s="58"/>
      <c r="F8" s="59"/>
      <c r="G8" s="26"/>
      <c r="H8" s="26"/>
    </row>
    <row r="9" spans="1:8" s="4" customFormat="1" ht="24.75" customHeight="1">
      <c r="A9" s="60"/>
      <c r="B9" s="58"/>
      <c r="C9" s="58"/>
      <c r="D9" s="58"/>
      <c r="E9" s="58"/>
      <c r="F9" s="59"/>
      <c r="G9" s="26"/>
      <c r="H9" s="26"/>
    </row>
    <row r="10" spans="1:8" s="4" customFormat="1" ht="96.6" customHeight="1">
      <c r="A10" s="19" t="s">
        <v>41</v>
      </c>
      <c r="B10" s="10"/>
      <c r="C10" s="14" t="s">
        <v>35</v>
      </c>
      <c r="D10" s="7">
        <v>800</v>
      </c>
      <c r="E10" s="7">
        <v>1</v>
      </c>
      <c r="F10" s="21">
        <v>36</v>
      </c>
      <c r="G10" s="26">
        <f>D10*F10</f>
        <v>28800</v>
      </c>
      <c r="H10" s="26"/>
    </row>
    <row r="11" spans="1:8" s="4" customFormat="1" ht="24.75" customHeight="1">
      <c r="A11" s="61" t="s">
        <v>16</v>
      </c>
      <c r="B11" s="58"/>
      <c r="C11" s="58"/>
      <c r="D11" s="58"/>
      <c r="E11" s="58"/>
      <c r="F11" s="59"/>
      <c r="G11" s="26"/>
      <c r="H11" s="26"/>
    </row>
    <row r="12" spans="1:8" s="4" customFormat="1" ht="27" customHeight="1">
      <c r="A12" s="62" t="s">
        <v>24</v>
      </c>
      <c r="B12" s="64" t="s">
        <v>21</v>
      </c>
      <c r="C12" s="14" t="s">
        <v>49</v>
      </c>
      <c r="D12" s="7">
        <v>350</v>
      </c>
      <c r="E12" s="7">
        <v>1</v>
      </c>
      <c r="F12" s="22">
        <v>45</v>
      </c>
      <c r="G12" s="26">
        <f>D12*F12</f>
        <v>15750</v>
      </c>
      <c r="H12" s="26" t="s">
        <v>68</v>
      </c>
    </row>
    <row r="13" spans="1:8" s="4" customFormat="1" ht="27" customHeight="1">
      <c r="A13" s="63"/>
      <c r="B13" s="65"/>
      <c r="C13" s="14" t="s">
        <v>50</v>
      </c>
      <c r="D13" s="7">
        <v>18510</v>
      </c>
      <c r="E13" s="7">
        <v>1</v>
      </c>
      <c r="F13" s="22">
        <v>1</v>
      </c>
      <c r="G13" s="26">
        <f>D13*F13</f>
        <v>18510</v>
      </c>
      <c r="H13" s="26"/>
    </row>
    <row r="14" spans="1:8" s="4" customFormat="1" ht="27" customHeight="1">
      <c r="A14" s="71" t="s">
        <v>29</v>
      </c>
      <c r="B14" s="58"/>
      <c r="C14" s="58"/>
      <c r="D14" s="58"/>
      <c r="E14" s="58"/>
      <c r="F14" s="59"/>
      <c r="G14" s="26"/>
      <c r="H14" s="26"/>
    </row>
    <row r="15" spans="1:8" s="4" customFormat="1" ht="27" customHeight="1">
      <c r="A15" s="60" t="s">
        <v>66</v>
      </c>
      <c r="B15" s="58"/>
      <c r="C15" s="58"/>
      <c r="D15" s="58"/>
      <c r="E15" s="58"/>
      <c r="F15" s="59"/>
      <c r="G15" s="26"/>
      <c r="H15" s="26"/>
    </row>
    <row r="16" spans="1:8" s="39" customFormat="1" ht="27" customHeight="1">
      <c r="A16" s="74" t="s">
        <v>59</v>
      </c>
      <c r="B16" s="74"/>
      <c r="C16" s="35" t="s">
        <v>54</v>
      </c>
      <c r="D16" s="36">
        <v>1800</v>
      </c>
      <c r="E16" s="36">
        <v>1</v>
      </c>
      <c r="F16" s="37">
        <v>1</v>
      </c>
      <c r="G16" s="38">
        <f t="shared" ref="G16:G25" si="0">D16*E16*F16</f>
        <v>1800</v>
      </c>
      <c r="H16" s="38"/>
    </row>
    <row r="17" spans="1:8" s="39" customFormat="1" ht="27" customHeight="1">
      <c r="A17" s="55" t="s">
        <v>82</v>
      </c>
      <c r="B17" s="56"/>
      <c r="C17" s="35" t="s">
        <v>83</v>
      </c>
      <c r="D17" s="36">
        <v>1500</v>
      </c>
      <c r="E17" s="36">
        <v>2</v>
      </c>
      <c r="F17" s="37">
        <v>1</v>
      </c>
      <c r="G17" s="38">
        <f t="shared" si="0"/>
        <v>3000</v>
      </c>
      <c r="H17" s="38"/>
    </row>
    <row r="18" spans="1:8" s="39" customFormat="1" ht="27" customHeight="1">
      <c r="A18" s="75" t="s">
        <v>60</v>
      </c>
      <c r="B18" s="76"/>
      <c r="C18" s="40" t="s">
        <v>55</v>
      </c>
      <c r="D18" s="36">
        <v>900</v>
      </c>
      <c r="E18" s="36">
        <v>3</v>
      </c>
      <c r="F18" s="37">
        <v>1</v>
      </c>
      <c r="G18" s="38">
        <f>D18*E18*F18</f>
        <v>2700</v>
      </c>
      <c r="H18" s="38"/>
    </row>
    <row r="19" spans="1:8" s="39" customFormat="1" ht="27" customHeight="1">
      <c r="A19" s="77"/>
      <c r="B19" s="78"/>
      <c r="C19" s="40" t="s">
        <v>84</v>
      </c>
      <c r="D19" s="36">
        <v>1000</v>
      </c>
      <c r="E19" s="36">
        <v>2</v>
      </c>
      <c r="F19" s="37">
        <v>1</v>
      </c>
      <c r="G19" s="38">
        <f>D19*E19*F19</f>
        <v>2000</v>
      </c>
      <c r="H19" s="38"/>
    </row>
    <row r="20" spans="1:8" s="39" customFormat="1" ht="27" customHeight="1">
      <c r="A20" s="77"/>
      <c r="B20" s="78"/>
      <c r="C20" s="40" t="s">
        <v>85</v>
      </c>
      <c r="D20" s="36">
        <v>950</v>
      </c>
      <c r="E20" s="36">
        <v>3</v>
      </c>
      <c r="F20" s="37">
        <v>1</v>
      </c>
      <c r="G20" s="38">
        <f t="shared" si="0"/>
        <v>2850</v>
      </c>
      <c r="H20" s="50" t="s">
        <v>79</v>
      </c>
    </row>
    <row r="21" spans="1:8" s="39" customFormat="1" ht="27" customHeight="1">
      <c r="A21" s="77"/>
      <c r="B21" s="78"/>
      <c r="C21" s="40" t="s">
        <v>56</v>
      </c>
      <c r="D21" s="36">
        <v>1400</v>
      </c>
      <c r="E21" s="36">
        <v>3</v>
      </c>
      <c r="F21" s="37">
        <v>1</v>
      </c>
      <c r="G21" s="38">
        <f>(D21*E21*F21)</f>
        <v>4200</v>
      </c>
      <c r="H21" s="38"/>
    </row>
    <row r="22" spans="1:8" s="39" customFormat="1" ht="27" customHeight="1">
      <c r="A22" s="79"/>
      <c r="B22" s="80"/>
      <c r="C22" s="40" t="s">
        <v>57</v>
      </c>
      <c r="D22" s="36">
        <v>1600</v>
      </c>
      <c r="E22" s="36">
        <v>3</v>
      </c>
      <c r="F22" s="37">
        <v>1</v>
      </c>
      <c r="G22" s="38">
        <f t="shared" si="0"/>
        <v>4800</v>
      </c>
      <c r="H22" s="38"/>
    </row>
    <row r="23" spans="1:8" s="39" customFormat="1" ht="27" customHeight="1">
      <c r="A23" s="75" t="s">
        <v>61</v>
      </c>
      <c r="B23" s="76"/>
      <c r="C23" s="40" t="s">
        <v>69</v>
      </c>
      <c r="D23" s="36">
        <v>1400</v>
      </c>
      <c r="E23" s="36">
        <v>1</v>
      </c>
      <c r="F23" s="37">
        <v>1</v>
      </c>
      <c r="G23" s="38">
        <f t="shared" si="0"/>
        <v>1400</v>
      </c>
      <c r="H23" s="38"/>
    </row>
    <row r="24" spans="1:8" s="39" customFormat="1" ht="27" customHeight="1">
      <c r="A24" s="77"/>
      <c r="B24" s="78"/>
      <c r="C24" s="40" t="s">
        <v>81</v>
      </c>
      <c r="D24" s="36">
        <v>1500</v>
      </c>
      <c r="E24" s="36">
        <v>2</v>
      </c>
      <c r="F24" s="37">
        <v>1</v>
      </c>
      <c r="G24" s="38">
        <f t="shared" si="0"/>
        <v>3000</v>
      </c>
      <c r="H24" s="38"/>
    </row>
    <row r="25" spans="1:8" s="39" customFormat="1" ht="27" customHeight="1">
      <c r="A25" s="77"/>
      <c r="B25" s="78"/>
      <c r="C25" s="40" t="s">
        <v>58</v>
      </c>
      <c r="D25" s="36">
        <v>2200</v>
      </c>
      <c r="E25" s="36">
        <v>3</v>
      </c>
      <c r="F25" s="37">
        <v>1</v>
      </c>
      <c r="G25" s="38">
        <f t="shared" si="0"/>
        <v>6600</v>
      </c>
      <c r="H25" s="38"/>
    </row>
    <row r="26" spans="1:8" s="4" customFormat="1" ht="27" customHeight="1">
      <c r="A26" s="61" t="s">
        <v>33</v>
      </c>
      <c r="B26" s="58"/>
      <c r="C26" s="58"/>
      <c r="D26" s="58"/>
      <c r="E26" s="58"/>
      <c r="F26" s="59"/>
      <c r="G26" s="26"/>
      <c r="H26" s="26"/>
    </row>
    <row r="27" spans="1:8" s="39" customFormat="1" ht="81" customHeight="1">
      <c r="A27" s="72" t="s">
        <v>73</v>
      </c>
      <c r="B27" s="73"/>
      <c r="C27" s="40" t="s">
        <v>74</v>
      </c>
      <c r="D27" s="47">
        <v>10220.719999999999</v>
      </c>
      <c r="E27" s="47">
        <v>1</v>
      </c>
      <c r="F27" s="48">
        <v>1</v>
      </c>
      <c r="G27" s="38">
        <f>D27*F27</f>
        <v>10220.719999999999</v>
      </c>
      <c r="H27" s="49"/>
    </row>
    <row r="28" spans="1:8" s="4" customFormat="1" ht="27" customHeight="1">
      <c r="A28" s="71" t="s">
        <v>32</v>
      </c>
      <c r="B28" s="58"/>
      <c r="C28" s="58"/>
      <c r="D28" s="58"/>
      <c r="E28" s="58"/>
      <c r="F28" s="59"/>
      <c r="G28" s="26"/>
      <c r="H28" s="26"/>
    </row>
    <row r="29" spans="1:8" s="4" customFormat="1" ht="39" customHeight="1">
      <c r="A29" s="57" t="s">
        <v>43</v>
      </c>
      <c r="B29" s="58"/>
      <c r="C29" s="58"/>
      <c r="D29" s="58"/>
      <c r="E29" s="58"/>
      <c r="F29" s="59"/>
      <c r="G29" s="26"/>
      <c r="H29" s="26"/>
    </row>
    <row r="30" spans="1:8" s="4" customFormat="1" ht="39" customHeight="1">
      <c r="A30" s="60" t="s">
        <v>67</v>
      </c>
      <c r="B30" s="58"/>
      <c r="C30" s="58"/>
      <c r="D30" s="58"/>
      <c r="E30" s="58"/>
      <c r="F30" s="59"/>
      <c r="G30" s="26"/>
      <c r="H30" s="26"/>
    </row>
    <row r="31" spans="1:8" s="4" customFormat="1" ht="39" customHeight="1">
      <c r="A31" s="67" t="s">
        <v>26</v>
      </c>
      <c r="B31" s="64"/>
      <c r="C31" s="9" t="s">
        <v>37</v>
      </c>
      <c r="D31" s="7">
        <v>800</v>
      </c>
      <c r="E31" s="7">
        <v>1</v>
      </c>
      <c r="F31" s="21">
        <v>3</v>
      </c>
      <c r="G31" s="26">
        <f>D31*F31</f>
        <v>2400</v>
      </c>
      <c r="H31" s="26"/>
    </row>
    <row r="32" spans="1:8" s="4" customFormat="1" ht="69.75" customHeight="1">
      <c r="A32" s="68"/>
      <c r="B32" s="64"/>
      <c r="C32" s="9" t="s">
        <v>36</v>
      </c>
      <c r="D32" s="7">
        <v>800</v>
      </c>
      <c r="E32" s="7">
        <v>1</v>
      </c>
      <c r="F32" s="23">
        <v>5</v>
      </c>
      <c r="G32" s="26">
        <f>D32*F32</f>
        <v>4000</v>
      </c>
      <c r="H32" s="26"/>
    </row>
    <row r="33" spans="1:8" s="4" customFormat="1" ht="39.75" customHeight="1">
      <c r="A33" s="69"/>
      <c r="B33" s="15"/>
      <c r="C33" s="32" t="s">
        <v>52</v>
      </c>
      <c r="D33" s="7">
        <v>81.2</v>
      </c>
      <c r="E33" s="7">
        <v>1</v>
      </c>
      <c r="F33" s="23">
        <v>1</v>
      </c>
      <c r="G33" s="26">
        <f>D33*F33</f>
        <v>81.2</v>
      </c>
      <c r="H33" s="34"/>
    </row>
    <row r="34" spans="1:8" s="4" customFormat="1" ht="26.25" customHeight="1">
      <c r="A34" s="61" t="s">
        <v>16</v>
      </c>
      <c r="B34" s="70"/>
      <c r="C34" s="70"/>
      <c r="D34" s="70"/>
      <c r="E34" s="70"/>
      <c r="F34" s="70"/>
      <c r="G34" s="26"/>
      <c r="H34" s="26"/>
    </row>
    <row r="35" spans="1:8" s="4" customFormat="1" ht="39.75" customHeight="1">
      <c r="A35" s="64" t="s">
        <v>23</v>
      </c>
      <c r="B35" s="88"/>
      <c r="C35" s="17" t="s">
        <v>38</v>
      </c>
      <c r="D35" s="7">
        <v>0</v>
      </c>
      <c r="E35" s="8">
        <v>1</v>
      </c>
      <c r="F35" s="24">
        <v>1</v>
      </c>
      <c r="G35" s="26">
        <v>0</v>
      </c>
      <c r="H35" s="26"/>
    </row>
    <row r="36" spans="1:8" s="4" customFormat="1" ht="36" customHeight="1">
      <c r="A36" s="71" t="s">
        <v>20</v>
      </c>
      <c r="B36" s="58"/>
      <c r="C36" s="58"/>
      <c r="D36" s="58"/>
      <c r="E36" s="58"/>
      <c r="F36" s="59"/>
      <c r="G36" s="26"/>
      <c r="H36" s="26"/>
    </row>
    <row r="37" spans="1:8" s="4" customFormat="1" ht="27" customHeight="1">
      <c r="A37" s="12" t="s">
        <v>9</v>
      </c>
      <c r="B37" s="15" t="s">
        <v>22</v>
      </c>
      <c r="C37" s="9" t="s">
        <v>39</v>
      </c>
      <c r="D37" s="7">
        <v>0</v>
      </c>
      <c r="E37" s="7">
        <v>1</v>
      </c>
      <c r="F37" s="23">
        <v>2</v>
      </c>
      <c r="G37" s="26">
        <v>0</v>
      </c>
      <c r="H37" s="26"/>
    </row>
    <row r="38" spans="1:8" s="4" customFormat="1" ht="23.25" customHeight="1">
      <c r="A38" s="13" t="s">
        <v>10</v>
      </c>
      <c r="B38" s="15" t="s">
        <v>17</v>
      </c>
      <c r="C38" s="9" t="s">
        <v>40</v>
      </c>
      <c r="D38" s="7">
        <v>0</v>
      </c>
      <c r="E38" s="7">
        <v>1</v>
      </c>
      <c r="F38" s="23">
        <v>15</v>
      </c>
      <c r="G38" s="26">
        <v>0</v>
      </c>
      <c r="H38" s="26"/>
    </row>
    <row r="39" spans="1:8" s="4" customFormat="1" ht="27" customHeight="1">
      <c r="A39" s="71" t="s">
        <v>27</v>
      </c>
      <c r="B39" s="58"/>
      <c r="C39" s="58"/>
      <c r="D39" s="58"/>
      <c r="E39" s="58"/>
      <c r="F39" s="59"/>
      <c r="G39" s="26"/>
      <c r="H39" s="26"/>
    </row>
    <row r="40" spans="1:8" s="30" customFormat="1" ht="27" customHeight="1">
      <c r="A40" s="87" t="s">
        <v>65</v>
      </c>
      <c r="B40" s="58"/>
      <c r="C40" s="58"/>
      <c r="D40" s="58"/>
      <c r="E40" s="58"/>
      <c r="F40" s="59"/>
      <c r="G40" s="29"/>
      <c r="H40" s="29"/>
    </row>
    <row r="41" spans="1:8" s="39" customFormat="1" ht="37.9" customHeight="1">
      <c r="A41" s="72" t="s">
        <v>75</v>
      </c>
      <c r="B41" s="86"/>
      <c r="C41" s="40" t="s">
        <v>76</v>
      </c>
      <c r="D41" s="47">
        <v>7476</v>
      </c>
      <c r="E41" s="47">
        <v>1</v>
      </c>
      <c r="F41" s="48">
        <v>1</v>
      </c>
      <c r="G41" s="38">
        <f>D41*F41</f>
        <v>7476</v>
      </c>
      <c r="H41" s="50" t="s">
        <v>80</v>
      </c>
    </row>
    <row r="42" spans="1:8" s="39" customFormat="1" ht="62.45" customHeight="1">
      <c r="A42" s="94" t="s">
        <v>77</v>
      </c>
      <c r="B42" s="94"/>
      <c r="C42" s="51" t="s">
        <v>78</v>
      </c>
      <c r="D42" s="36">
        <v>72822</v>
      </c>
      <c r="E42" s="52">
        <v>1</v>
      </c>
      <c r="F42" s="53">
        <v>1</v>
      </c>
      <c r="G42" s="38">
        <f>D42*F42</f>
        <v>72822</v>
      </c>
      <c r="H42" s="50"/>
    </row>
    <row r="43" spans="1:8" s="4" customFormat="1" ht="45" customHeight="1">
      <c r="A43" s="95" t="s">
        <v>70</v>
      </c>
      <c r="B43" s="95"/>
      <c r="C43" s="46" t="s">
        <v>71</v>
      </c>
      <c r="D43" s="7">
        <v>47700</v>
      </c>
      <c r="E43" s="8">
        <v>1</v>
      </c>
      <c r="F43" s="24">
        <v>1</v>
      </c>
      <c r="G43" s="26">
        <f>D43*F43</f>
        <v>47700</v>
      </c>
      <c r="H43" s="34" t="s">
        <v>72</v>
      </c>
    </row>
    <row r="44" spans="1:8" s="4" customFormat="1" ht="27" customHeight="1">
      <c r="A44" s="71" t="s">
        <v>28</v>
      </c>
      <c r="B44" s="58"/>
      <c r="C44" s="58"/>
      <c r="D44" s="58"/>
      <c r="E44" s="58"/>
      <c r="F44" s="59"/>
      <c r="G44" s="26"/>
      <c r="H44" s="26"/>
    </row>
    <row r="45" spans="1:8" s="4" customFormat="1" ht="27" customHeight="1">
      <c r="A45" s="67" t="s">
        <v>12</v>
      </c>
      <c r="B45" s="54" t="s">
        <v>13</v>
      </c>
      <c r="C45" s="9" t="s">
        <v>30</v>
      </c>
      <c r="D45" s="7">
        <v>2000</v>
      </c>
      <c r="E45" s="7">
        <v>2</v>
      </c>
      <c r="F45" s="23">
        <v>2</v>
      </c>
      <c r="G45" s="26">
        <f>D45*F45*E45</f>
        <v>8000</v>
      </c>
      <c r="H45" s="26"/>
    </row>
    <row r="46" spans="1:8" s="4" customFormat="1" ht="24" customHeight="1">
      <c r="A46" s="68"/>
      <c r="B46" s="33" t="s">
        <v>53</v>
      </c>
      <c r="C46" s="31" t="s">
        <v>64</v>
      </c>
      <c r="D46" s="7">
        <v>50</v>
      </c>
      <c r="E46" s="7">
        <v>1</v>
      </c>
      <c r="F46" s="7">
        <v>5</v>
      </c>
      <c r="G46" s="34">
        <f>D46*E46*F46</f>
        <v>250</v>
      </c>
      <c r="H46" s="26"/>
    </row>
    <row r="47" spans="1:8" s="4" customFormat="1" ht="24" customHeight="1">
      <c r="A47" s="69"/>
      <c r="B47" s="42" t="s">
        <v>62</v>
      </c>
      <c r="C47" s="41" t="s">
        <v>63</v>
      </c>
      <c r="D47" s="7">
        <v>50</v>
      </c>
      <c r="E47" s="7">
        <v>1</v>
      </c>
      <c r="F47" s="7">
        <v>4</v>
      </c>
      <c r="G47" s="34">
        <f>D47*E47*F47</f>
        <v>200</v>
      </c>
      <c r="H47" s="26"/>
    </row>
    <row r="48" spans="1:8" s="5" customFormat="1" ht="22.5" customHeight="1">
      <c r="A48" s="89" t="s">
        <v>11</v>
      </c>
      <c r="B48" s="58"/>
      <c r="C48" s="58"/>
      <c r="D48" s="58"/>
      <c r="E48" s="58"/>
      <c r="F48" s="59"/>
      <c r="G48" s="27"/>
      <c r="H48" s="27"/>
    </row>
    <row r="49" spans="1:8" s="5" customFormat="1" ht="23.25" customHeight="1">
      <c r="A49" s="90" t="s">
        <v>18</v>
      </c>
      <c r="B49" s="91"/>
      <c r="C49" s="91"/>
      <c r="D49" s="91"/>
      <c r="E49" s="91"/>
      <c r="F49" s="91"/>
      <c r="G49" s="26">
        <f>SUM(G10:G47)</f>
        <v>248559.91999999998</v>
      </c>
      <c r="H49" s="43"/>
    </row>
    <row r="50" spans="1:8" ht="26.25" customHeight="1">
      <c r="A50" s="90" t="s">
        <v>14</v>
      </c>
      <c r="B50" s="91"/>
      <c r="C50" s="91"/>
      <c r="D50" s="91"/>
      <c r="E50" s="91"/>
      <c r="F50" s="91"/>
      <c r="G50" s="26">
        <f>G49*0.1</f>
        <v>24855.991999999998</v>
      </c>
      <c r="H50" s="44"/>
    </row>
    <row r="51" spans="1:8" ht="25.5" customHeight="1">
      <c r="A51" s="92" t="s">
        <v>19</v>
      </c>
      <c r="B51" s="93"/>
      <c r="C51" s="93"/>
      <c r="D51" s="93"/>
      <c r="E51" s="93"/>
      <c r="F51" s="93"/>
      <c r="G51" s="26">
        <f>G49+G50</f>
        <v>273415.91200000001</v>
      </c>
      <c r="H51" s="45"/>
    </row>
    <row r="52" spans="1:8">
      <c r="A52" s="18" t="s">
        <v>31</v>
      </c>
    </row>
  </sheetData>
  <mergeCells count="37">
    <mergeCell ref="A48:F48"/>
    <mergeCell ref="A49:F49"/>
    <mergeCell ref="A51:F51"/>
    <mergeCell ref="A42:B42"/>
    <mergeCell ref="A43:B43"/>
    <mergeCell ref="A44:F44"/>
    <mergeCell ref="A45:A47"/>
    <mergeCell ref="A50:F50"/>
    <mergeCell ref="A41:B41"/>
    <mergeCell ref="A26:F26"/>
    <mergeCell ref="A40:F40"/>
    <mergeCell ref="A28:F28"/>
    <mergeCell ref="A29:F29"/>
    <mergeCell ref="A30:F30"/>
    <mergeCell ref="A35:B35"/>
    <mergeCell ref="A1:C1"/>
    <mergeCell ref="E2:G2"/>
    <mergeCell ref="E3:G3"/>
    <mergeCell ref="E4:G4"/>
    <mergeCell ref="A36:F36"/>
    <mergeCell ref="A39:F39"/>
    <mergeCell ref="A7:B7"/>
    <mergeCell ref="A31:A33"/>
    <mergeCell ref="B31:B32"/>
    <mergeCell ref="A34:F34"/>
    <mergeCell ref="A14:F14"/>
    <mergeCell ref="A27:B27"/>
    <mergeCell ref="A15:F15"/>
    <mergeCell ref="A16:B16"/>
    <mergeCell ref="A18:B22"/>
    <mergeCell ref="A23:B25"/>
    <mergeCell ref="A17:B17"/>
    <mergeCell ref="A8:F8"/>
    <mergeCell ref="A9:F9"/>
    <mergeCell ref="A11:F11"/>
    <mergeCell ref="A12:A13"/>
    <mergeCell ref="B12:B13"/>
  </mergeCells>
  <phoneticPr fontId="30" type="noConversion"/>
  <pageMargins left="0.59055118110236227" right="0.19685039370078741" top="0.39370078740157483" bottom="0.51181102362204722" header="0.31496062992125984" footer="0.51181102362204722"/>
  <pageSetup paperSize="9" scale="70" firstPageNumber="4294963191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结算</vt:lpstr>
      <vt:lpstr>结算!Print_Area</vt:lpstr>
      <vt:lpstr>结算!Print_Titles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Yue 陈玥(PR,SGM)</dc:creator>
  <cp:lastModifiedBy>zhonglan</cp:lastModifiedBy>
  <cp:revision/>
  <cp:lastPrinted>2017-09-20T09:19:49Z</cp:lastPrinted>
  <dcterms:created xsi:type="dcterms:W3CDTF">1996-12-17T01:32:42Z</dcterms:created>
  <dcterms:modified xsi:type="dcterms:W3CDTF">2017-12-14T11:20:35Z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