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esktop/通用售后/"/>
    </mc:Choice>
  </mc:AlternateContent>
  <bookViews>
    <workbookView xWindow="1920" yWindow="460" windowWidth="23860" windowHeight="18880" tabRatio="822" firstSheet="2" activeTab="2"/>
  </bookViews>
  <sheets>
    <sheet name="Sheet1" sheetId="1" state="hidden" r:id="rId1"/>
    <sheet name="华山国际酒店二区报价 " sheetId="2" state="hidden" r:id="rId2"/>
    <sheet name="3月27日富豪金丰预算" sheetId="26" r:id="rId3"/>
    <sheet name="华山国际酒店八区报价" sheetId="8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26" l="1"/>
  <c r="I20" i="26"/>
  <c r="I21" i="26"/>
  <c r="I22" i="26"/>
  <c r="I23" i="26"/>
  <c r="I13" i="26"/>
  <c r="I14" i="26"/>
  <c r="I10" i="26"/>
  <c r="I11" i="26"/>
  <c r="I12" i="26"/>
  <c r="I15" i="26"/>
  <c r="I16" i="26"/>
  <c r="I18" i="26"/>
  <c r="I24" i="26"/>
  <c r="I25" i="26"/>
  <c r="I26" i="26"/>
  <c r="I27" i="26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4" i="8"/>
  <c r="I33" i="2"/>
  <c r="I25" i="2"/>
  <c r="I24" i="2"/>
  <c r="I21" i="2"/>
  <c r="I28" i="2"/>
  <c r="I17" i="2"/>
  <c r="I18" i="2"/>
  <c r="I13" i="2"/>
  <c r="I15" i="2"/>
  <c r="I12" i="2"/>
  <c r="B15" i="1"/>
  <c r="I34" i="2"/>
  <c r="I35" i="8"/>
  <c r="I36" i="8"/>
  <c r="I37" i="8"/>
  <c r="I35" i="2"/>
  <c r="I36" i="2"/>
  <c r="I37" i="2"/>
</calcChain>
</file>

<file path=xl/sharedStrings.xml><?xml version="1.0" encoding="utf-8"?>
<sst xmlns="http://schemas.openxmlformats.org/spreadsheetml/2006/main" count="311" uniqueCount="146">
  <si>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</si>
  <si>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</si>
  <si>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</si>
  <si>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</si>
  <si>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</si>
  <si>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</si>
  <si>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</si>
  <si>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</si>
  <si>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</si>
  <si>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</si>
  <si>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</si>
  <si>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</si>
  <si>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</si>
  <si>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</si>
  <si>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</si>
  <si>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</si>
  <si>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</si>
  <si>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</si>
  <si>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</si>
  <si>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</si>
  <si>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</si>
  <si>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</si>
  <si>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</si>
  <si>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</si>
  <si>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</si>
  <si>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</si>
  <si>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</si>
  <si>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</si>
  <si>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</si>
  <si>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</si>
  <si>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</si>
  <si>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</si>
  <si>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</si>
  <si>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</si>
  <si>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</si>
  <si>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</si>
  <si>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</si>
  <si>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</si>
  <si>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</si>
  <si>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</si>
  <si>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</si>
  <si>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</si>
  <si>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</si>
  <si>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</si>
  <si>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</si>
  <si>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</si>
  <si>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</si>
  <si>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</si>
  <si>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</si>
  <si>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</si>
  <si>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</si>
  <si>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</si>
  <si>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</si>
  <si>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</si>
  <si>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</si>
  <si>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</si>
  <si>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</si>
  <si>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</si>
  <si>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</si>
  <si>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</si>
  <si>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</si>
  <si>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</si>
  <si>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</si>
  <si>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</si>
  <si>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</si>
  <si>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</si>
  <si>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</si>
  <si>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</si>
  <si>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</si>
  <si>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</si>
  <si>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</si>
  <si>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</si>
  <si>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</si>
  <si>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</si>
  <si>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</si>
  <si>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</si>
  <si>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</si>
  <si>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</si>
  <si>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</si>
  <si>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</si>
  <si>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</si>
  <si>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</si>
  <si>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</si>
  <si>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</si>
  <si>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</si>
  <si>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</si>
  <si>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</si>
  <si>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</si>
  <si>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</si>
  <si>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</si>
  <si>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</si>
  <si>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</si>
  <si>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</si>
  <si>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</si>
  <si>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</si>
  <si>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</si>
  <si>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</si>
  <si>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</si>
  <si>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</si>
  <si>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</si>
  <si>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</si>
  <si>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</si>
  <si>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</si>
  <si>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</si>
  <si>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</si>
  <si>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</si>
  <si>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</si>
  <si>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</si>
  <si>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</si>
  <si>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</si>
  <si>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 xml:space="preserve"> 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</si>
  <si>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</si>
  <si>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</si>
  <si>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</si>
  <si>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</si>
  <si>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</si>
  <si>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</si>
  <si>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</si>
  <si>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</si>
  <si>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</si>
  <si>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</si>
  <si>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</si>
  <si>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</si>
  <si>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t>次</t>
    <phoneticPr fontId="15" type="noConversion"/>
  </si>
  <si>
    <t>块</t>
    <phoneticPr fontId="15" type="noConversion"/>
  </si>
  <si>
    <t>次</t>
    <rPh sb="0" eb="1">
      <t>ci</t>
    </rPh>
    <phoneticPr fontId="15" type="noConversion"/>
  </si>
  <si>
    <t>张</t>
    <rPh sb="0" eb="1">
      <t>zhang</t>
    </rPh>
    <phoneticPr fontId="15" type="noConversion"/>
  </si>
  <si>
    <t>康辉集团北京国际会议展览有限公司</t>
    <phoneticPr fontId="15" type="noConversion"/>
  </si>
  <si>
    <t>物料费</t>
    <rPh sb="0" eb="1">
      <t>wu'liao'fei</t>
    </rPh>
    <phoneticPr fontId="15" type="noConversion"/>
  </si>
  <si>
    <t>总计</t>
    <rPh sb="0" eb="1">
      <t>zong</t>
    </rPh>
    <phoneticPr fontId="15" type="noConversion"/>
  </si>
  <si>
    <t>人</t>
    <rPh sb="0" eb="1">
      <t>ren</t>
    </rPh>
    <phoneticPr fontId="15" type="noConversion"/>
  </si>
  <si>
    <t xml:space="preserve">2018上半年售后配件供应商业务论坛 
</t>
    <rPh sb="4" eb="5">
      <t>shang'ban'n</t>
    </rPh>
    <phoneticPr fontId="15" type="noConversion"/>
  </si>
  <si>
    <t xml:space="preserve">2018上半年售后配件供应商业务论坛 
</t>
    <phoneticPr fontId="15" type="noConversion"/>
  </si>
  <si>
    <t>会议室</t>
    <phoneticPr fontId="15" type="noConversion"/>
  </si>
  <si>
    <t>茶歇</t>
    <rPh sb="0" eb="1">
      <t>cha'xie</t>
    </rPh>
    <phoneticPr fontId="15" type="noConversion"/>
  </si>
  <si>
    <t>上海</t>
    <rPh sb="0" eb="1">
      <t>shang'hai</t>
    </rPh>
    <phoneticPr fontId="15" type="noConversion"/>
  </si>
  <si>
    <t>胸卡&amp;胸卡带</t>
    <phoneticPr fontId="15" type="noConversion"/>
  </si>
  <si>
    <t>易拉宝</t>
    <rPh sb="0" eb="1">
      <t>yi'la'bao</t>
    </rPh>
    <phoneticPr fontId="15" type="noConversion"/>
  </si>
  <si>
    <t>用餐费用合计</t>
    <phoneticPr fontId="15" type="noConversion"/>
  </si>
  <si>
    <t>上海富豪金丰酒店</t>
    <rPh sb="2" eb="3">
      <t>fu'hao</t>
    </rPh>
    <rPh sb="4" eb="5">
      <t>jin'feng</t>
    </rPh>
    <rPh sb="6" eb="7">
      <t>jiu'dain</t>
    </rPh>
    <phoneticPr fontId="15" type="noConversion"/>
  </si>
  <si>
    <t>横幅</t>
    <rPh sb="0" eb="1">
      <t>heng'fu</t>
    </rPh>
    <phoneticPr fontId="15" type="noConversion"/>
  </si>
  <si>
    <t>平</t>
    <rPh sb="0" eb="1">
      <t>ping</t>
    </rPh>
    <phoneticPr fontId="15" type="noConversion"/>
  </si>
  <si>
    <t>条</t>
    <rPh sb="0" eb="1">
      <t>tiao</t>
    </rPh>
    <phoneticPr fontId="15" type="noConversion"/>
  </si>
  <si>
    <t>2018年3月27日</t>
    <phoneticPr fontId="15" type="noConversion"/>
  </si>
  <si>
    <t>午餐（商务套餐）</t>
    <rPh sb="0" eb="1">
      <t>wu'can</t>
    </rPh>
    <rPh sb="3" eb="4">
      <t>shang'wu'tao'can</t>
    </rPh>
    <phoneticPr fontId="15" type="noConversion"/>
  </si>
  <si>
    <t>20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</si>
</sst>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 * #,##0.00_ ;_ * \-#,##0.00_ ;_ * &quot;-&quot;??_ ;_ @_ "/>
    <numFmt numFmtId="177" formatCode="\¥#,##0.00;\¥\-#,##0.00"/>
    <numFmt numFmtId="178" formatCode="0.00_ "/>
    <numFmt numFmtId="179" formatCode="\¥#,##0.00_);[Red]\(\¥#,##0.00\)"/>
    <numFmt numFmtId="180" formatCode="\¥#,##0.00"/>
    <numFmt numFmtId="181" formatCode="0_ "/>
  </numFmts>
  <fonts count="38" x14ac:knownFonts="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176" fontId="14" fillId="0" borderId="0" applyFont="0" applyFill="0" applyBorder="0" applyAlignment="0" applyProtection="0"/>
    <xf numFmtId="0" fontId="14" fillId="0" borderId="0">
      <alignment vertical="center"/>
    </xf>
    <xf numFmtId="0" fontId="17" fillId="0" borderId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Border="0" applyAlignment="0" applyProtection="0">
      <alignment vertical="center"/>
    </xf>
    <xf numFmtId="0" fontId="21" fillId="11" borderId="0" applyNumberFormat="0" applyBorder="0" applyProtection="0">
      <alignment vertical="center"/>
    </xf>
    <xf numFmtId="0" fontId="21" fillId="12" borderId="0" applyNumberFormat="0" applyBorder="0" applyProtection="0">
      <alignment vertical="center"/>
    </xf>
    <xf numFmtId="0" fontId="21" fillId="13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15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3" borderId="0" applyNumberFormat="0" applyBorder="0" applyProtection="0">
      <alignment vertical="center"/>
    </xf>
    <xf numFmtId="0" fontId="21" fillId="17" borderId="0" applyNumberFormat="0" applyBorder="0" applyProtection="0">
      <alignment vertical="center"/>
    </xf>
    <xf numFmtId="0" fontId="21" fillId="9" borderId="0" applyNumberFormat="0" applyBorder="0" applyProtection="0">
      <alignment vertical="center"/>
    </xf>
    <xf numFmtId="0" fontId="21" fillId="14" borderId="0" applyNumberFormat="0" applyBorder="0" applyProtection="0">
      <alignment vertical="center"/>
    </xf>
    <xf numFmtId="0" fontId="21" fillId="3" borderId="0" applyNumberFormat="0" applyBorder="0" applyProtection="0">
      <alignment vertical="center"/>
    </xf>
    <xf numFmtId="0" fontId="21" fillId="6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22" fillId="17" borderId="0" applyNumberFormat="0" applyBorder="0" applyProtection="0">
      <alignment vertical="center"/>
    </xf>
    <xf numFmtId="0" fontId="22" fillId="9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2" fillId="21" borderId="0" applyNumberFormat="0" applyBorder="0" applyProtection="0">
      <alignment vertical="center"/>
    </xf>
    <xf numFmtId="0" fontId="22" fillId="22" borderId="0" applyNumberFormat="0" applyBorder="0" applyProtection="0">
      <alignment vertical="center"/>
    </xf>
    <xf numFmtId="0" fontId="22" fillId="23" borderId="0" applyNumberFormat="0" applyBorder="0" applyProtection="0">
      <alignment vertical="center"/>
    </xf>
    <xf numFmtId="0" fontId="22" fillId="19" borderId="0" applyNumberFormat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2" fillId="24" borderId="0" applyNumberFormat="0" applyBorder="0" applyProtection="0">
      <alignment vertical="center"/>
    </xf>
    <xf numFmtId="0" fontId="23" fillId="12" borderId="0" applyNumberFormat="0" applyBorder="0" applyProtection="0">
      <alignment vertical="center"/>
    </xf>
    <xf numFmtId="0" fontId="24" fillId="10" borderId="44" applyNumberFormat="0" applyProtection="0">
      <alignment vertical="center"/>
    </xf>
    <xf numFmtId="0" fontId="25" fillId="25" borderId="45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7" fillId="13" borderId="0" applyNumberFormat="0" applyBorder="0" applyProtection="0">
      <alignment vertical="center"/>
    </xf>
    <xf numFmtId="0" fontId="28" fillId="0" borderId="46" applyNumberFormat="0" applyProtection="0">
      <alignment vertical="center"/>
    </xf>
    <xf numFmtId="0" fontId="29" fillId="0" borderId="47" applyNumberFormat="0" applyProtection="0">
      <alignment vertical="center"/>
    </xf>
    <xf numFmtId="0" fontId="30" fillId="0" borderId="48" applyNumberFormat="0" applyProtection="0">
      <alignment vertical="center"/>
    </xf>
    <xf numFmtId="0" fontId="30" fillId="0" borderId="0" applyNumberFormat="0" applyBorder="0" applyProtection="0">
      <alignment vertical="center"/>
    </xf>
    <xf numFmtId="0" fontId="31" fillId="16" borderId="44" applyNumberFormat="0" applyProtection="0">
      <alignment vertical="center"/>
    </xf>
    <xf numFmtId="0" fontId="32" fillId="0" borderId="49" applyNumberFormat="0" applyProtection="0">
      <alignment vertical="center"/>
    </xf>
    <xf numFmtId="0" fontId="33" fillId="4" borderId="0" applyNumberFormat="0" applyBorder="0" applyProtection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14" fillId="26" borderId="50" applyNumberFormat="0" applyProtection="0">
      <alignment vertical="center"/>
    </xf>
    <xf numFmtId="0" fontId="34" fillId="10" borderId="51" applyNumberFormat="0" applyProtection="0">
      <alignment vertical="center"/>
    </xf>
    <xf numFmtId="0" fontId="35" fillId="0" borderId="0" applyNumberFormat="0" applyBorder="0" applyProtection="0">
      <alignment vertical="center"/>
    </xf>
    <xf numFmtId="0" fontId="36" fillId="0" borderId="52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7" fillId="0" borderId="0"/>
    <xf numFmtId="0" fontId="14" fillId="0" borderId="0"/>
    <xf numFmtId="0" fontId="14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6" fontId="21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20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9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9" fontId="2" fillId="5" borderId="8" xfId="0" applyNumberFormat="1" applyFont="1" applyFill="1" applyBorder="1" applyAlignment="1">
      <alignment horizontal="right" vertical="center"/>
    </xf>
    <xf numFmtId="179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80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9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9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9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9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9" fontId="1" fillId="3" borderId="14" xfId="0" applyNumberFormat="1" applyFont="1" applyFill="1" applyBorder="1" applyAlignment="1">
      <alignment horizontal="right" vertical="center"/>
    </xf>
    <xf numFmtId="179" fontId="2" fillId="3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/>
    </xf>
    <xf numFmtId="179" fontId="2" fillId="0" borderId="26" xfId="0" applyNumberFormat="1" applyFont="1" applyFill="1" applyBorder="1" applyAlignment="1">
      <alignment horizontal="left" vertical="center" wrapText="1"/>
    </xf>
    <xf numFmtId="179" fontId="1" fillId="3" borderId="26" xfId="0" applyNumberFormat="1" applyFont="1" applyFill="1" applyBorder="1" applyAlignment="1">
      <alignment horizontal="lef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0" borderId="27" xfId="0" applyNumberFormat="1" applyFont="1" applyFill="1" applyBorder="1" applyAlignment="1">
      <alignment horizontal="left" vertical="center"/>
    </xf>
    <xf numFmtId="179" fontId="2" fillId="0" borderId="27" xfId="0" applyNumberFormat="1" applyFont="1" applyFill="1" applyBorder="1" applyAlignment="1">
      <alignment horizontal="left" vertical="center" wrapText="1"/>
    </xf>
    <xf numFmtId="179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9" fontId="1" fillId="6" borderId="8" xfId="0" applyNumberFormat="1" applyFont="1" applyFill="1" applyBorder="1" applyAlignment="1">
      <alignment horizontal="right" vertical="center"/>
    </xf>
    <xf numFmtId="179" fontId="1" fillId="6" borderId="26" xfId="0" applyNumberFormat="1" applyFont="1" applyFill="1" applyBorder="1" applyAlignment="1">
      <alignment horizontal="left" vertical="center"/>
    </xf>
    <xf numFmtId="179" fontId="1" fillId="7" borderId="8" xfId="0" applyNumberFormat="1" applyFont="1" applyFill="1" applyBorder="1" applyAlignment="1">
      <alignment horizontal="right" vertical="center"/>
    </xf>
    <xf numFmtId="179" fontId="1" fillId="7" borderId="26" xfId="0" applyNumberFormat="1" applyFont="1" applyFill="1" applyBorder="1" applyAlignment="1">
      <alignment horizontal="left" vertical="center"/>
    </xf>
    <xf numFmtId="179" fontId="4" fillId="8" borderId="23" xfId="0" applyNumberFormat="1" applyFont="1" applyFill="1" applyBorder="1" applyAlignment="1">
      <alignment horizontal="right" vertical="center"/>
    </xf>
    <xf numFmtId="179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81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9" fontId="1" fillId="3" borderId="13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horizontal="right" vertical="center"/>
    </xf>
    <xf numFmtId="181" fontId="2" fillId="0" borderId="0" xfId="0" applyNumberFormat="1" applyFont="1" applyFill="1" applyBorder="1" applyAlignment="1">
      <alignment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Border="1" applyAlignment="1">
      <alignment vertical="top"/>
    </xf>
    <xf numFmtId="181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9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 vertical="center"/>
    </xf>
    <xf numFmtId="179" fontId="6" fillId="6" borderId="8" xfId="0" applyNumberFormat="1" applyFont="1" applyFill="1" applyBorder="1" applyAlignment="1">
      <alignment horizontal="right" vertical="center"/>
    </xf>
    <xf numFmtId="179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7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0" fontId="16" fillId="0" borderId="8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left" vertical="center"/>
    </xf>
    <xf numFmtId="179" fontId="1" fillId="3" borderId="8" xfId="0" applyNumberFormat="1" applyFont="1" applyFill="1" applyBorder="1" applyAlignment="1">
      <alignment horizontal="left" vertical="center"/>
    </xf>
    <xf numFmtId="179" fontId="1" fillId="6" borderId="8" xfId="0" applyNumberFormat="1" applyFont="1" applyFill="1" applyBorder="1" applyAlignment="1">
      <alignment horizontal="left" vertical="center"/>
    </xf>
    <xf numFmtId="179" fontId="16" fillId="0" borderId="8" xfId="0" applyNumberFormat="1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78" fontId="10" fillId="10" borderId="22" xfId="0" applyNumberFormat="1" applyFont="1" applyFill="1" applyBorder="1" applyAlignment="1">
      <alignment horizontal="right" vertical="center"/>
    </xf>
    <xf numFmtId="17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9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9" fontId="1" fillId="3" borderId="15" xfId="1" applyNumberFormat="1" applyFont="1" applyFill="1" applyBorder="1" applyAlignment="1">
      <alignment horizontal="left" vertical="center"/>
    </xf>
    <xf numFmtId="179" fontId="1" fillId="3" borderId="16" xfId="1" applyNumberFormat="1" applyFont="1" applyFill="1" applyBorder="1" applyAlignment="1">
      <alignment horizontal="left" vertical="center"/>
    </xf>
    <xf numFmtId="179" fontId="2" fillId="0" borderId="13" xfId="1" applyNumberFormat="1" applyFont="1" applyFill="1" applyBorder="1" applyAlignment="1">
      <alignment horizontal="center" vertical="center"/>
    </xf>
    <xf numFmtId="179" fontId="2" fillId="0" borderId="14" xfId="1" applyNumberFormat="1" applyFont="1" applyFill="1" applyBorder="1" applyAlignment="1">
      <alignment horizontal="center" vertical="center"/>
    </xf>
    <xf numFmtId="179" fontId="1" fillId="3" borderId="17" xfId="1" applyNumberFormat="1" applyFont="1" applyFill="1" applyBorder="1" applyAlignment="1">
      <alignment horizontal="left" vertical="center"/>
    </xf>
    <xf numFmtId="179" fontId="1" fillId="3" borderId="8" xfId="1" applyNumberFormat="1" applyFont="1" applyFill="1" applyBorder="1" applyAlignment="1">
      <alignment horizontal="left" vertical="center"/>
    </xf>
    <xf numFmtId="179" fontId="2" fillId="2" borderId="13" xfId="1" applyNumberFormat="1" applyFont="1" applyFill="1" applyBorder="1" applyAlignment="1">
      <alignment horizontal="center" vertical="center"/>
    </xf>
    <xf numFmtId="179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9" fontId="1" fillId="0" borderId="18" xfId="1" applyNumberFormat="1" applyFont="1" applyFill="1" applyBorder="1" applyAlignment="1">
      <alignment horizontal="center" vertical="center"/>
    </xf>
    <xf numFmtId="179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9" fontId="2" fillId="3" borderId="16" xfId="1" applyNumberFormat="1" applyFont="1" applyFill="1" applyBorder="1" applyAlignment="1">
      <alignment horizontal="center" vertical="center"/>
    </xf>
    <xf numFmtId="179" fontId="1" fillId="7" borderId="15" xfId="1" applyNumberFormat="1" applyFont="1" applyFill="1" applyBorder="1" applyAlignment="1">
      <alignment horizontal="left" vertical="center"/>
    </xf>
    <xf numFmtId="179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</cellXfs>
  <cellStyles count="64">
    <cellStyle name="_ET_STYLE_NoName_00_" xfId="4"/>
    <cellStyle name="0,0_x000a__x000a_NA_x000a__x000a_" xfId="5"/>
    <cellStyle name="0,0_x005f_x000d__x005f_x000a_NA_x005f_x000d__x005f_x000a_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8"/>
    <cellStyle name="Warning Text" xfId="49"/>
    <cellStyle name="常规" xfId="0" builtinId="0"/>
    <cellStyle name="常规 2" xfId="3"/>
    <cellStyle name="常规 2 2" xfId="50"/>
    <cellStyle name="常规 2 2 2" xfId="51"/>
    <cellStyle name="常规 3" xfId="52"/>
    <cellStyle name="常规 4" xfId="53"/>
    <cellStyle name="常规 5" xfId="54"/>
    <cellStyle name="常规 6" xfId="55"/>
    <cellStyle name="常规 7" xfId="56"/>
    <cellStyle name="逗号" xfId="57"/>
    <cellStyle name="普通 2" xfId="2"/>
    <cellStyle name="普通 3" xfId="58"/>
    <cellStyle name="千位分隔" xfId="1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baseColWidth="10" defaultColWidth="8.83203125" defaultRowHeight="15" x14ac:dyDescent="0.15"/>
  <cols>
    <col min="1" max="1" width="12" customWidth="1"/>
    <col min="2" max="2" width="6.1640625" customWidth="1"/>
    <col min="3" max="3" width="8" customWidth="1"/>
    <col min="4" max="4" width="7.5" style="89" customWidth="1"/>
    <col min="5" max="5" width="7.1640625" customWidth="1"/>
    <col min="6" max="6" width="18.1640625" customWidth="1"/>
    <col min="7" max="7" width="6.6640625" customWidth="1"/>
    <col min="8" max="8" width="8.5" customWidth="1"/>
    <col min="9" max="9" width="8.33203125" customWidth="1"/>
    <col min="10" max="10" width="11" customWidth="1"/>
    <col min="11" max="11" width="13.33203125" customWidth="1"/>
  </cols>
  <sheetData>
    <row r="1" spans="1:11" ht="31" x14ac:dyDescent="0.4">
      <c r="A1" s="90"/>
      <c r="B1" s="90"/>
      <c r="C1" s="90"/>
      <c r="D1" s="144" t="s">
        <v>0</v>
      </c>
      <c r="E1" s="144"/>
      <c r="F1" s="144"/>
      <c r="G1" s="144"/>
      <c r="H1" s="90"/>
      <c r="I1" s="90"/>
      <c r="J1" s="90"/>
      <c r="K1" s="115"/>
    </row>
    <row r="2" spans="1:11" s="86" customFormat="1" ht="18" x14ac:dyDescent="0.25">
      <c r="A2" s="92"/>
      <c r="B2" s="92"/>
      <c r="C2" s="92"/>
      <c r="D2" s="144"/>
      <c r="E2" s="144"/>
      <c r="F2" s="144"/>
      <c r="G2" s="144"/>
      <c r="H2" s="92"/>
      <c r="I2" s="92"/>
      <c r="J2" s="92"/>
    </row>
    <row r="3" spans="1:11" s="86" customFormat="1" ht="31" x14ac:dyDescent="0.4">
      <c r="A3" s="92"/>
      <c r="B3" s="92"/>
      <c r="C3" s="92"/>
      <c r="D3" s="91"/>
      <c r="E3" s="91"/>
      <c r="F3" s="91"/>
      <c r="G3" s="91"/>
      <c r="H3" s="92"/>
      <c r="I3" s="92"/>
      <c r="J3" s="92"/>
    </row>
    <row r="4" spans="1:11" s="86" customFormat="1" ht="18" x14ac:dyDescent="0.25">
      <c r="A4" s="93" t="s">
        <v>1</v>
      </c>
      <c r="B4" s="93" t="s">
        <v>2</v>
      </c>
      <c r="C4" s="93"/>
      <c r="D4" s="141" t="s">
        <v>3</v>
      </c>
      <c r="E4" s="141"/>
      <c r="F4" s="141"/>
      <c r="G4" s="141" t="s">
        <v>4</v>
      </c>
      <c r="H4" s="141"/>
      <c r="I4" s="141"/>
      <c r="J4" s="141"/>
      <c r="K4" s="116"/>
    </row>
    <row r="5" spans="1:11" s="86" customFormat="1" ht="18" x14ac:dyDescent="0.25">
      <c r="A5" s="92" t="s">
        <v>5</v>
      </c>
      <c r="B5" s="94" t="s">
        <v>6</v>
      </c>
      <c r="C5" s="95" t="s">
        <v>7</v>
      </c>
      <c r="D5" s="93" t="s">
        <v>8</v>
      </c>
      <c r="E5" s="93"/>
      <c r="F5" s="141" t="s">
        <v>9</v>
      </c>
      <c r="G5" s="141"/>
      <c r="H5" s="142" t="s">
        <v>10</v>
      </c>
      <c r="I5" s="142"/>
      <c r="J5" s="142"/>
      <c r="K5" s="116"/>
    </row>
    <row r="6" spans="1:11" s="86" customFormat="1" ht="18" x14ac:dyDescent="0.25">
      <c r="A6" s="92"/>
      <c r="B6" s="92"/>
      <c r="C6" s="92"/>
      <c r="D6" s="96"/>
      <c r="E6" s="92"/>
      <c r="F6" s="92"/>
      <c r="G6" s="92"/>
      <c r="H6" s="92"/>
      <c r="I6" s="92"/>
      <c r="J6" s="92"/>
    </row>
    <row r="7" spans="1:11" s="86" customFormat="1" ht="21.75" customHeight="1" x14ac:dyDescent="0.15">
      <c r="A7" s="151" t="s">
        <v>11</v>
      </c>
      <c r="B7" s="143" t="s">
        <v>12</v>
      </c>
      <c r="C7" s="143" t="s">
        <v>13</v>
      </c>
      <c r="D7" s="143" t="s">
        <v>14</v>
      </c>
      <c r="E7" s="143"/>
      <c r="F7" s="143" t="s">
        <v>15</v>
      </c>
      <c r="G7" s="143"/>
      <c r="H7" s="143" t="s">
        <v>16</v>
      </c>
      <c r="I7" s="143" t="s">
        <v>17</v>
      </c>
      <c r="J7" s="155" t="s">
        <v>18</v>
      </c>
    </row>
    <row r="8" spans="1:11" s="86" customFormat="1" ht="20.25" customHeight="1" x14ac:dyDescent="0.15">
      <c r="A8" s="152"/>
      <c r="B8" s="145"/>
      <c r="C8" s="145"/>
      <c r="D8" s="97" t="s">
        <v>19</v>
      </c>
      <c r="E8" s="98" t="s">
        <v>20</v>
      </c>
      <c r="F8" s="145"/>
      <c r="G8" s="145"/>
      <c r="H8" s="145"/>
      <c r="I8" s="145"/>
      <c r="J8" s="156"/>
    </row>
    <row r="9" spans="1:11" s="87" customFormat="1" ht="38.25" customHeight="1" x14ac:dyDescent="0.15">
      <c r="A9" s="99"/>
      <c r="B9" s="153" t="s">
        <v>21</v>
      </c>
      <c r="C9" s="100"/>
      <c r="D9" s="101"/>
      <c r="E9" s="101"/>
      <c r="F9" s="157"/>
      <c r="G9" s="140"/>
      <c r="H9" s="102"/>
      <c r="I9" s="102"/>
      <c r="J9" s="117"/>
    </row>
    <row r="10" spans="1:11" s="87" customFormat="1" ht="38.25" customHeight="1" x14ac:dyDescent="0.15">
      <c r="A10" s="99"/>
      <c r="B10" s="154"/>
      <c r="C10" s="100"/>
      <c r="D10" s="101"/>
      <c r="E10" s="101"/>
      <c r="F10" s="158"/>
      <c r="G10" s="159"/>
      <c r="H10" s="102"/>
      <c r="I10" s="102"/>
      <c r="J10" s="117"/>
    </row>
    <row r="11" spans="1:11" s="87" customFormat="1" ht="38.25" customHeight="1" x14ac:dyDescent="0.15">
      <c r="A11" s="99"/>
      <c r="B11" s="154"/>
      <c r="C11" s="100"/>
      <c r="D11" s="101"/>
      <c r="E11" s="101"/>
      <c r="F11" s="157"/>
      <c r="G11" s="140"/>
      <c r="H11" s="102"/>
      <c r="I11" s="102"/>
      <c r="J11" s="117"/>
    </row>
    <row r="12" spans="1:11" s="87" customFormat="1" ht="21.75" customHeight="1" x14ac:dyDescent="0.15">
      <c r="A12" s="99"/>
      <c r="B12" s="154"/>
      <c r="C12" s="100"/>
      <c r="D12" s="101"/>
      <c r="E12" s="101"/>
      <c r="F12" s="140"/>
      <c r="G12" s="140"/>
      <c r="H12" s="102"/>
      <c r="I12" s="102"/>
      <c r="J12" s="117"/>
    </row>
    <row r="13" spans="1:11" s="87" customFormat="1" ht="21.75" customHeight="1" x14ac:dyDescent="0.15">
      <c r="A13" s="99"/>
      <c r="B13" s="154"/>
      <c r="C13" s="100"/>
      <c r="D13" s="101"/>
      <c r="E13" s="101"/>
      <c r="F13" s="140"/>
      <c r="G13" s="140"/>
      <c r="H13" s="102"/>
      <c r="I13" s="102"/>
      <c r="J13" s="117"/>
    </row>
    <row r="14" spans="1:11" s="87" customFormat="1" ht="21.75" customHeight="1" x14ac:dyDescent="0.15">
      <c r="A14" s="99"/>
      <c r="B14" s="154"/>
      <c r="C14" s="100"/>
      <c r="D14" s="101"/>
      <c r="E14" s="101"/>
      <c r="F14" s="140"/>
      <c r="G14" s="140"/>
      <c r="H14" s="102"/>
      <c r="I14" s="102"/>
      <c r="J14" s="117"/>
    </row>
    <row r="15" spans="1:11" s="87" customFormat="1" ht="21.75" customHeight="1" x14ac:dyDescent="0.15">
      <c r="A15" s="103" t="s">
        <v>22</v>
      </c>
      <c r="B15" s="146">
        <f>SUM(J9:J14)</f>
        <v>0</v>
      </c>
      <c r="C15" s="146"/>
      <c r="D15" s="146"/>
      <c r="E15" s="146"/>
      <c r="F15" s="146"/>
      <c r="G15" s="146"/>
      <c r="H15" s="146"/>
      <c r="I15" s="146"/>
      <c r="J15" s="147"/>
    </row>
    <row r="16" spans="1:11" s="87" customFormat="1" ht="18.75" customHeight="1" x14ac:dyDescent="0.15">
      <c r="A16" s="148" t="s">
        <v>23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s="88" customFormat="1" ht="36.75" customHeight="1" x14ac:dyDescent="0.25">
      <c r="A17" s="104" t="s">
        <v>24</v>
      </c>
      <c r="B17" s="105"/>
      <c r="C17" s="105"/>
      <c r="D17" s="106"/>
      <c r="E17" s="105" t="s">
        <v>25</v>
      </c>
      <c r="F17" s="105"/>
      <c r="G17" s="105"/>
      <c r="H17" s="105" t="s">
        <v>26</v>
      </c>
      <c r="I17" s="105"/>
      <c r="J17" s="118"/>
    </row>
    <row r="18" spans="1:10" s="88" customFormat="1" ht="36" customHeight="1" x14ac:dyDescent="0.25">
      <c r="A18" s="107" t="s">
        <v>27</v>
      </c>
      <c r="B18" s="108"/>
      <c r="C18" s="108"/>
      <c r="D18" s="109"/>
      <c r="E18" s="108" t="s">
        <v>28</v>
      </c>
      <c r="F18" s="108"/>
      <c r="G18" s="108"/>
      <c r="H18" s="108"/>
      <c r="I18" s="108"/>
      <c r="J18" s="119"/>
    </row>
    <row r="19" spans="1:10" ht="36" customHeight="1" x14ac:dyDescent="0.25">
      <c r="A19" s="110"/>
      <c r="B19" s="111"/>
      <c r="C19" s="111"/>
      <c r="D19" s="112"/>
      <c r="E19" s="111"/>
      <c r="F19" s="111"/>
      <c r="G19" s="111"/>
      <c r="H19" s="111"/>
      <c r="I19" s="111"/>
      <c r="J19" s="111"/>
    </row>
    <row r="20" spans="1:10" ht="18" x14ac:dyDescent="0.25">
      <c r="A20" s="113"/>
      <c r="B20" s="113"/>
      <c r="C20" s="113"/>
      <c r="D20" s="114"/>
      <c r="E20" s="113"/>
      <c r="F20" s="113"/>
      <c r="G20" s="113"/>
      <c r="H20" s="113"/>
      <c r="I20" s="113"/>
      <c r="J20" s="113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" customHeight="1" x14ac:dyDescent="0.15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" customHeight="1" x14ac:dyDescent="0.15">
      <c r="A3" s="7" t="s">
        <v>33</v>
      </c>
      <c r="B3" s="160" t="s">
        <v>34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 x14ac:dyDescent="0.15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 x14ac:dyDescent="0.15">
      <c r="A9" s="173"/>
      <c r="B9" s="174"/>
      <c r="C9" s="175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66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2" customHeight="1" x14ac:dyDescent="0.15">
      <c r="A10" s="189" t="s">
        <v>50</v>
      </c>
      <c r="B10" s="176" t="s">
        <v>51</v>
      </c>
      <c r="C10" s="177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2" customHeight="1" x14ac:dyDescent="0.15">
      <c r="A11" s="190"/>
      <c r="B11" s="176" t="s">
        <v>55</v>
      </c>
      <c r="C11" s="177"/>
      <c r="D11" s="14">
        <v>20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 x14ac:dyDescent="0.15">
      <c r="A12" s="178" t="s">
        <v>56</v>
      </c>
      <c r="B12" s="179"/>
      <c r="C12" s="179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2" customHeight="1" x14ac:dyDescent="0.15">
      <c r="A13" s="191"/>
      <c r="B13" s="180" t="s">
        <v>58</v>
      </c>
      <c r="C13" s="181"/>
      <c r="D13" s="19">
        <v>50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4000</v>
      </c>
      <c r="J13" s="47" t="s">
        <v>61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2" customHeight="1" x14ac:dyDescent="0.15">
      <c r="A14" s="191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 x14ac:dyDescent="0.15">
      <c r="A15" s="182" t="s">
        <v>63</v>
      </c>
      <c r="B15" s="183"/>
      <c r="C15" s="183"/>
      <c r="D15" s="12"/>
      <c r="E15" s="12"/>
      <c r="F15" s="12"/>
      <c r="G15" s="12"/>
      <c r="H15" s="12"/>
      <c r="I15" s="43">
        <f>SUM(I13:I14)</f>
        <v>4000</v>
      </c>
      <c r="J15" s="49"/>
    </row>
    <row r="16" spans="1:23" s="3" customFormat="1" ht="23" customHeight="1" x14ac:dyDescent="0.15">
      <c r="A16" s="192" t="s">
        <v>64</v>
      </c>
      <c r="B16" s="184" t="s">
        <v>65</v>
      </c>
      <c r="C16" s="185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v>13000</v>
      </c>
      <c r="J16" s="51" t="s">
        <v>68</v>
      </c>
    </row>
    <row r="17" spans="1:10" s="3" customFormat="1" ht="23" customHeight="1" x14ac:dyDescent="0.15">
      <c r="A17" s="193"/>
      <c r="B17" s="184" t="s">
        <v>69</v>
      </c>
      <c r="C17" s="185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 x14ac:dyDescent="0.15">
      <c r="A18" s="182" t="s">
        <v>71</v>
      </c>
      <c r="B18" s="183"/>
      <c r="C18" s="183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 x14ac:dyDescent="0.15">
      <c r="A19" s="193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 x14ac:dyDescent="0.15">
      <c r="A20" s="193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 x14ac:dyDescent="0.15">
      <c r="A21" s="193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>H21*F21*D21</f>
        <v>400</v>
      </c>
      <c r="J21" s="53" t="s">
        <v>80</v>
      </c>
    </row>
    <row r="22" spans="1:10" s="2" customFormat="1" ht="24" customHeight="1" x14ac:dyDescent="0.15">
      <c r="A22" s="193"/>
      <c r="B22" s="180" t="s">
        <v>81</v>
      </c>
      <c r="C22" s="181"/>
      <c r="D22" s="24">
        <v>2</v>
      </c>
      <c r="E22" s="24" t="s">
        <v>82</v>
      </c>
      <c r="F22" s="24">
        <v>1</v>
      </c>
      <c r="G22" s="24" t="s">
        <v>60</v>
      </c>
      <c r="H22" s="25">
        <v>50</v>
      </c>
      <c r="I22" s="15">
        <v>100</v>
      </c>
      <c r="J22" s="53"/>
    </row>
    <row r="23" spans="1:10" s="2" customFormat="1" ht="24" customHeight="1" x14ac:dyDescent="0.15">
      <c r="A23" s="193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v>100</v>
      </c>
      <c r="J23" s="53"/>
    </row>
    <row r="24" spans="1:10" s="2" customFormat="1" ht="24" customHeight="1" x14ac:dyDescent="0.15">
      <c r="A24" s="193"/>
      <c r="B24" s="180" t="s">
        <v>85</v>
      </c>
      <c r="C24" s="181"/>
      <c r="D24" s="24">
        <v>10</v>
      </c>
      <c r="E24" s="24" t="s">
        <v>73</v>
      </c>
      <c r="F24" s="24">
        <v>1</v>
      </c>
      <c r="G24" s="24" t="s">
        <v>60</v>
      </c>
      <c r="H24" s="25">
        <v>100</v>
      </c>
      <c r="I24" s="15">
        <f>H24*F24*D24</f>
        <v>1000</v>
      </c>
      <c r="J24" s="53" t="s">
        <v>86</v>
      </c>
    </row>
    <row r="25" spans="1:10" s="2" customFormat="1" ht="24" customHeight="1" x14ac:dyDescent="0.15">
      <c r="A25" s="193"/>
      <c r="B25" s="198" t="s">
        <v>87</v>
      </c>
      <c r="C25" s="199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 x14ac:dyDescent="0.15">
      <c r="A26" s="193"/>
      <c r="B26" s="198" t="s">
        <v>89</v>
      </c>
      <c r="C26" s="199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 x14ac:dyDescent="0.15">
      <c r="A27" s="193"/>
      <c r="B27" s="198" t="s">
        <v>91</v>
      </c>
      <c r="C27" s="199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 x14ac:dyDescent="0.15">
      <c r="A28" s="182" t="s">
        <v>93</v>
      </c>
      <c r="B28" s="183"/>
      <c r="C28" s="183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 x14ac:dyDescent="0.15">
      <c r="A29" s="194" t="s">
        <v>94</v>
      </c>
      <c r="B29" s="203" t="s">
        <v>95</v>
      </c>
      <c r="C29" s="203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 x14ac:dyDescent="0.15">
      <c r="A30" s="195"/>
      <c r="B30" s="196" t="s">
        <v>97</v>
      </c>
      <c r="C30" s="197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 x14ac:dyDescent="0.15">
      <c r="A31" s="195"/>
      <c r="B31" s="196" t="s">
        <v>94</v>
      </c>
      <c r="C31" s="197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 x14ac:dyDescent="0.15">
      <c r="A32" s="195"/>
      <c r="B32" s="198" t="s">
        <v>99</v>
      </c>
      <c r="C32" s="199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 x14ac:dyDescent="0.15">
      <c r="A33" s="16" t="s">
        <v>100</v>
      </c>
      <c r="B33" s="200"/>
      <c r="C33" s="200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 x14ac:dyDescent="0.15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29558</v>
      </c>
      <c r="J34" s="57"/>
    </row>
    <row r="35" spans="1:10" s="2" customFormat="1" x14ac:dyDescent="0.15">
      <c r="A35" s="201" t="s">
        <v>102</v>
      </c>
      <c r="B35" s="202"/>
      <c r="C35" s="202"/>
      <c r="D35" s="35"/>
      <c r="E35" s="36"/>
      <c r="F35" s="36"/>
      <c r="G35" s="36"/>
      <c r="H35" s="36"/>
      <c r="I35" s="58">
        <f>SUM(I34-I33)*10%</f>
        <v>2595</v>
      </c>
      <c r="J35" s="59"/>
    </row>
    <row r="36" spans="1:10" s="2" customFormat="1" x14ac:dyDescent="0.15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1929.1799999999998</v>
      </c>
      <c r="J36" s="59"/>
    </row>
    <row r="37" spans="1:10" s="2" customFormat="1" ht="23" customHeight="1" x14ac:dyDescent="0.15">
      <c r="A37" s="186" t="s">
        <v>104</v>
      </c>
      <c r="B37" s="187"/>
      <c r="C37" s="188"/>
      <c r="D37" s="38"/>
      <c r="E37" s="39"/>
      <c r="F37" s="39"/>
      <c r="G37" s="39"/>
      <c r="H37" s="39"/>
      <c r="I37" s="60">
        <f>I34+I35+I36</f>
        <v>34082.18</v>
      </c>
      <c r="J37" s="61"/>
    </row>
    <row r="38" spans="1:10" ht="16.5" customHeight="1" x14ac:dyDescent="0.15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workbookViewId="0">
      <selection activeCell="C3" sqref="C3"/>
    </sheetView>
  </sheetViews>
  <sheetFormatPr baseColWidth="10" defaultColWidth="8.83203125" defaultRowHeight="17" x14ac:dyDescent="0.15"/>
  <cols>
    <col min="1" max="1" width="15.83203125" style="4" customWidth="1"/>
    <col min="2" max="2" width="35.1640625" style="2" customWidth="1"/>
    <col min="3" max="3" width="1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42.5" style="2" customWidth="1"/>
    <col min="11" max="16384" width="8.83203125" style="4"/>
  </cols>
  <sheetData>
    <row r="1" spans="1:23" s="1" customFormat="1" ht="26" customHeight="1" x14ac:dyDescent="0.15">
      <c r="A1" s="41" t="s">
        <v>105</v>
      </c>
      <c r="B1" s="62" t="s">
        <v>127</v>
      </c>
      <c r="C1" s="62"/>
      <c r="D1" s="62"/>
      <c r="E1" s="62"/>
      <c r="F1" s="62"/>
      <c r="G1" s="62"/>
      <c r="H1" s="62"/>
      <c r="I1" s="74"/>
      <c r="J1" s="75"/>
    </row>
    <row r="2" spans="1:23" s="1" customFormat="1" ht="26" customHeight="1" x14ac:dyDescent="0.15">
      <c r="A2" s="41" t="s">
        <v>106</v>
      </c>
      <c r="B2" s="62" t="s">
        <v>131</v>
      </c>
      <c r="C2" s="62"/>
      <c r="D2" s="62"/>
      <c r="E2" s="62"/>
      <c r="F2" s="62"/>
      <c r="G2" s="62"/>
      <c r="H2" s="62"/>
      <c r="I2" s="74"/>
      <c r="J2" s="75"/>
    </row>
    <row r="3" spans="1:23" s="1" customFormat="1" ht="21" customHeight="1" x14ac:dyDescent="0.15">
      <c r="A3" s="41" t="s">
        <v>107</v>
      </c>
      <c r="B3" s="63" t="s">
        <v>143</v>
      </c>
      <c r="C3" s="62"/>
      <c r="D3" s="63"/>
      <c r="E3" s="63"/>
      <c r="F3" s="63"/>
      <c r="G3" s="63"/>
      <c r="H3" s="63"/>
      <c r="I3" s="76"/>
      <c r="J3" s="63"/>
    </row>
    <row r="4" spans="1:23" s="1" customFormat="1" ht="21" customHeight="1" x14ac:dyDescent="0.15">
      <c r="A4" s="41" t="s">
        <v>108</v>
      </c>
      <c r="B4" s="63" t="s">
        <v>135</v>
      </c>
      <c r="C4" s="62"/>
      <c r="D4" s="63"/>
      <c r="E4" s="63"/>
      <c r="F4" s="63"/>
      <c r="G4" s="63"/>
      <c r="H4" s="63"/>
      <c r="I4" s="76"/>
      <c r="J4" s="63"/>
    </row>
    <row r="5" spans="1:23" s="1" customFormat="1" ht="20" customHeight="1" x14ac:dyDescent="0.15">
      <c r="A5" s="41" t="s">
        <v>37</v>
      </c>
      <c r="B5" s="126" t="s">
        <v>139</v>
      </c>
      <c r="C5" s="62"/>
      <c r="D5" s="64"/>
      <c r="E5" s="64"/>
      <c r="F5" s="64"/>
      <c r="G5" s="64"/>
      <c r="H5" s="65"/>
      <c r="I5" s="65"/>
      <c r="J5" s="64"/>
    </row>
    <row r="6" spans="1:23" s="1" customFormat="1" ht="26" customHeight="1" thickBot="1" x14ac:dyDescent="0.2">
      <c r="A6" s="41" t="s">
        <v>39</v>
      </c>
      <c r="B6" s="66" t="s">
        <v>145</v>
      </c>
      <c r="C6" s="66"/>
      <c r="D6" s="66"/>
      <c r="E6" s="66"/>
      <c r="F6" s="66"/>
      <c r="G6" s="66"/>
      <c r="H6" s="66"/>
      <c r="I6" s="77"/>
      <c r="J6" s="66"/>
    </row>
    <row r="7" spans="1:23" ht="16.5" customHeight="1" x14ac:dyDescent="0.15">
      <c r="A7" s="130" t="s">
        <v>41</v>
      </c>
      <c r="B7" s="131"/>
      <c r="C7" s="132"/>
      <c r="D7" s="67" t="s">
        <v>42</v>
      </c>
      <c r="E7" s="68"/>
      <c r="F7" s="68"/>
      <c r="G7" s="68"/>
      <c r="H7" s="68"/>
      <c r="I7" s="78"/>
      <c r="J7" s="79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 x14ac:dyDescent="0.15">
      <c r="A8" s="133" t="s">
        <v>132</v>
      </c>
      <c r="B8" s="134"/>
      <c r="C8" s="135"/>
      <c r="D8" s="69" t="s">
        <v>44</v>
      </c>
      <c r="E8" s="70"/>
      <c r="F8" s="70"/>
      <c r="G8" s="71"/>
      <c r="H8" s="72" t="s">
        <v>45</v>
      </c>
      <c r="I8" s="80"/>
      <c r="J8" s="81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 x14ac:dyDescent="0.15">
      <c r="A9" s="136"/>
      <c r="B9" s="137"/>
      <c r="C9" s="138"/>
      <c r="D9" s="128" t="s">
        <v>46</v>
      </c>
      <c r="E9" s="128" t="s">
        <v>47</v>
      </c>
      <c r="F9" s="128" t="s">
        <v>46</v>
      </c>
      <c r="G9" s="128" t="s">
        <v>47</v>
      </c>
      <c r="H9" s="129" t="s">
        <v>48</v>
      </c>
      <c r="I9" s="43" t="s">
        <v>49</v>
      </c>
      <c r="J9" s="8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3" customHeight="1" x14ac:dyDescent="0.15">
      <c r="A10" s="192" t="s">
        <v>65</v>
      </c>
      <c r="B10" s="180" t="s">
        <v>133</v>
      </c>
      <c r="C10" s="181"/>
      <c r="D10" s="24">
        <v>1</v>
      </c>
      <c r="E10" s="120" t="s">
        <v>123</v>
      </c>
      <c r="F10" s="24">
        <v>1</v>
      </c>
      <c r="G10" s="19" t="s">
        <v>67</v>
      </c>
      <c r="H10" s="73">
        <v>6000</v>
      </c>
      <c r="I10" s="83">
        <f t="shared" ref="I10:I11" si="0">D10*F10*H10</f>
        <v>6000</v>
      </c>
      <c r="J10" s="121"/>
    </row>
    <row r="11" spans="1:23" s="2" customFormat="1" ht="23" customHeight="1" x14ac:dyDescent="0.15">
      <c r="A11" s="193"/>
      <c r="B11" s="180" t="s">
        <v>134</v>
      </c>
      <c r="C11" s="181"/>
      <c r="D11" s="24">
        <v>10</v>
      </c>
      <c r="E11" s="19" t="s">
        <v>130</v>
      </c>
      <c r="F11" s="24">
        <v>1</v>
      </c>
      <c r="G11" s="19" t="s">
        <v>67</v>
      </c>
      <c r="H11" s="73">
        <v>60</v>
      </c>
      <c r="I11" s="83">
        <f t="shared" si="0"/>
        <v>600</v>
      </c>
      <c r="J11" s="121"/>
    </row>
    <row r="12" spans="1:23" s="2" customFormat="1" ht="16.5" customHeight="1" x14ac:dyDescent="0.15">
      <c r="A12" s="182" t="s">
        <v>71</v>
      </c>
      <c r="B12" s="183"/>
      <c r="C12" s="183"/>
      <c r="D12" s="128"/>
      <c r="E12" s="128"/>
      <c r="F12" s="128"/>
      <c r="G12" s="128"/>
      <c r="H12" s="128"/>
      <c r="I12" s="43">
        <f>SUM(I10:I11)</f>
        <v>6600</v>
      </c>
      <c r="J12" s="122"/>
    </row>
    <row r="13" spans="1:23" s="2" customFormat="1" ht="22" customHeight="1" x14ac:dyDescent="0.15">
      <c r="A13" s="139" t="s">
        <v>109</v>
      </c>
      <c r="B13" s="180" t="s">
        <v>144</v>
      </c>
      <c r="C13" s="181"/>
      <c r="D13" s="19">
        <v>20</v>
      </c>
      <c r="E13" s="19" t="s">
        <v>130</v>
      </c>
      <c r="F13" s="19">
        <v>1</v>
      </c>
      <c r="G13" s="19" t="s">
        <v>60</v>
      </c>
      <c r="H13" s="73">
        <v>80</v>
      </c>
      <c r="I13" s="15">
        <f>H13*F13*D13</f>
        <v>1600</v>
      </c>
      <c r="J13" s="47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16.5" customHeight="1" x14ac:dyDescent="0.15">
      <c r="A14" s="182" t="s">
        <v>138</v>
      </c>
      <c r="B14" s="183"/>
      <c r="C14" s="183"/>
      <c r="D14" s="128"/>
      <c r="E14" s="128"/>
      <c r="F14" s="128"/>
      <c r="G14" s="128"/>
      <c r="H14" s="128"/>
      <c r="I14" s="43">
        <f>SUM(I13:I13)</f>
        <v>1600</v>
      </c>
      <c r="J14" s="49"/>
    </row>
    <row r="15" spans="1:23" s="2" customFormat="1" ht="23" customHeight="1" x14ac:dyDescent="0.15">
      <c r="A15" s="192" t="s">
        <v>128</v>
      </c>
      <c r="B15" s="180" t="s">
        <v>136</v>
      </c>
      <c r="C15" s="181"/>
      <c r="D15" s="24">
        <v>20</v>
      </c>
      <c r="E15" s="19" t="s">
        <v>126</v>
      </c>
      <c r="F15" s="24">
        <v>1</v>
      </c>
      <c r="G15" s="19" t="s">
        <v>125</v>
      </c>
      <c r="H15" s="73">
        <v>0</v>
      </c>
      <c r="I15" s="83">
        <f>D15*F15*H15</f>
        <v>0</v>
      </c>
      <c r="J15" s="124"/>
    </row>
    <row r="16" spans="1:23" s="2" customFormat="1" ht="23" customHeight="1" x14ac:dyDescent="0.15">
      <c r="A16" s="193"/>
      <c r="B16" s="180" t="s">
        <v>140</v>
      </c>
      <c r="C16" s="181"/>
      <c r="D16" s="24">
        <v>1</v>
      </c>
      <c r="E16" s="19" t="s">
        <v>142</v>
      </c>
      <c r="F16" s="24">
        <v>5</v>
      </c>
      <c r="G16" s="19" t="s">
        <v>141</v>
      </c>
      <c r="H16" s="73">
        <v>0</v>
      </c>
      <c r="I16" s="83">
        <f t="shared" ref="I16" si="1">D16*F16*H16</f>
        <v>0</v>
      </c>
      <c r="J16" s="125"/>
    </row>
    <row r="17" spans="1:10" s="2" customFormat="1" ht="23" customHeight="1" x14ac:dyDescent="0.15">
      <c r="A17" s="193"/>
      <c r="B17" s="180" t="s">
        <v>137</v>
      </c>
      <c r="C17" s="181"/>
      <c r="D17" s="24">
        <v>1</v>
      </c>
      <c r="E17" s="19" t="s">
        <v>124</v>
      </c>
      <c r="F17" s="24">
        <v>1</v>
      </c>
      <c r="G17" s="19" t="s">
        <v>125</v>
      </c>
      <c r="H17" s="73">
        <v>0</v>
      </c>
      <c r="I17" s="83">
        <v>0</v>
      </c>
      <c r="J17" s="125"/>
    </row>
    <row r="18" spans="1:10" s="2" customFormat="1" ht="16.5" customHeight="1" x14ac:dyDescent="0.15">
      <c r="A18" s="182" t="s">
        <v>111</v>
      </c>
      <c r="B18" s="183"/>
      <c r="C18" s="183"/>
      <c r="D18" s="128"/>
      <c r="E18" s="128"/>
      <c r="F18" s="128"/>
      <c r="G18" s="128"/>
      <c r="H18" s="128"/>
      <c r="I18" s="43">
        <f>SUM(I15:I17)</f>
        <v>0</v>
      </c>
      <c r="J18" s="122"/>
    </row>
    <row r="19" spans="1:10" s="2" customFormat="1" ht="24" customHeight="1" x14ac:dyDescent="0.15">
      <c r="A19" s="194" t="s">
        <v>94</v>
      </c>
      <c r="B19" s="203" t="s">
        <v>112</v>
      </c>
      <c r="C19" s="203"/>
      <c r="D19" s="127">
        <v>1</v>
      </c>
      <c r="E19" s="127" t="s">
        <v>59</v>
      </c>
      <c r="F19" s="127">
        <v>2</v>
      </c>
      <c r="G19" s="127" t="s">
        <v>60</v>
      </c>
      <c r="H19" s="27">
        <v>100</v>
      </c>
      <c r="I19" s="27">
        <f>H19*F19*D19</f>
        <v>200</v>
      </c>
      <c r="J19" s="207" t="s">
        <v>113</v>
      </c>
    </row>
    <row r="20" spans="1:10" s="2" customFormat="1" ht="24" customHeight="1" x14ac:dyDescent="0.15">
      <c r="A20" s="195"/>
      <c r="B20" s="196" t="s">
        <v>114</v>
      </c>
      <c r="C20" s="197"/>
      <c r="D20" s="127">
        <v>1</v>
      </c>
      <c r="E20" s="127" t="s">
        <v>52</v>
      </c>
      <c r="F20" s="127">
        <v>0</v>
      </c>
      <c r="G20" s="127" t="s">
        <v>53</v>
      </c>
      <c r="H20" s="27">
        <v>300</v>
      </c>
      <c r="I20" s="27">
        <f>H20*F20*D20</f>
        <v>0</v>
      </c>
      <c r="J20" s="207"/>
    </row>
    <row r="21" spans="1:10" s="2" customFormat="1" ht="24" customHeight="1" x14ac:dyDescent="0.15">
      <c r="A21" s="195"/>
      <c r="B21" s="196" t="s">
        <v>115</v>
      </c>
      <c r="C21" s="197"/>
      <c r="D21" s="127">
        <v>1</v>
      </c>
      <c r="E21" s="127" t="s">
        <v>59</v>
      </c>
      <c r="F21" s="127">
        <v>1</v>
      </c>
      <c r="G21" s="127" t="s">
        <v>66</v>
      </c>
      <c r="H21" s="27">
        <v>100</v>
      </c>
      <c r="I21" s="27">
        <f>H21*F21*D21</f>
        <v>100</v>
      </c>
      <c r="J21" s="207"/>
    </row>
    <row r="22" spans="1:10" s="2" customFormat="1" ht="24" customHeight="1" x14ac:dyDescent="0.15">
      <c r="A22" s="195"/>
      <c r="B22" s="196" t="s">
        <v>116</v>
      </c>
      <c r="C22" s="197"/>
      <c r="D22" s="127">
        <v>1</v>
      </c>
      <c r="E22" s="127" t="s">
        <v>59</v>
      </c>
      <c r="F22" s="127">
        <v>1</v>
      </c>
      <c r="G22" s="127" t="s">
        <v>66</v>
      </c>
      <c r="H22" s="27">
        <v>500</v>
      </c>
      <c r="I22" s="27">
        <f>H22*F22*D22</f>
        <v>500</v>
      </c>
      <c r="J22" s="207"/>
    </row>
    <row r="23" spans="1:10" s="2" customFormat="1" ht="16.5" customHeight="1" x14ac:dyDescent="0.15">
      <c r="A23" s="182" t="s">
        <v>100</v>
      </c>
      <c r="B23" s="183"/>
      <c r="C23" s="183"/>
      <c r="D23" s="128"/>
      <c r="E23" s="128"/>
      <c r="F23" s="128"/>
      <c r="G23" s="128"/>
      <c r="H23" s="128"/>
      <c r="I23" s="43">
        <f>SUM(I19:I22)</f>
        <v>800</v>
      </c>
      <c r="J23" s="122"/>
    </row>
    <row r="24" spans="1:10" s="2" customFormat="1" ht="24" customHeight="1" x14ac:dyDescent="0.15">
      <c r="A24" s="30" t="s">
        <v>129</v>
      </c>
      <c r="B24" s="31"/>
      <c r="C24" s="31"/>
      <c r="D24" s="32"/>
      <c r="E24" s="32"/>
      <c r="F24" s="32"/>
      <c r="G24" s="32"/>
      <c r="H24" s="33"/>
      <c r="I24" s="56">
        <f>I12+I14+I18+I23</f>
        <v>9000</v>
      </c>
      <c r="J24" s="123"/>
    </row>
    <row r="25" spans="1:10" s="2" customFormat="1" ht="24" customHeight="1" x14ac:dyDescent="0.15">
      <c r="A25" s="30" t="s">
        <v>117</v>
      </c>
      <c r="B25" s="31"/>
      <c r="C25" s="31"/>
      <c r="D25" s="32"/>
      <c r="E25" s="32"/>
      <c r="F25" s="32"/>
      <c r="G25" s="32"/>
      <c r="H25" s="32"/>
      <c r="I25" s="56">
        <f>I24*0.1</f>
        <v>900</v>
      </c>
      <c r="J25" s="123"/>
    </row>
    <row r="26" spans="1:10" s="2" customFormat="1" ht="24" customHeight="1" x14ac:dyDescent="0.15">
      <c r="A26" s="32" t="s">
        <v>101</v>
      </c>
      <c r="B26" s="31"/>
      <c r="C26" s="31"/>
      <c r="D26" s="32"/>
      <c r="E26" s="32"/>
      <c r="F26" s="32"/>
      <c r="G26" s="32"/>
      <c r="H26" s="32"/>
      <c r="I26" s="84">
        <f>SUM(I24:I25)</f>
        <v>9900</v>
      </c>
      <c r="J26" s="123"/>
    </row>
    <row r="27" spans="1:10" s="2" customFormat="1" ht="24" customHeight="1" x14ac:dyDescent="0.15">
      <c r="A27" s="204" t="s">
        <v>118</v>
      </c>
      <c r="B27" s="205"/>
      <c r="C27" s="205"/>
      <c r="D27" s="205"/>
      <c r="E27" s="205"/>
      <c r="F27" s="205"/>
      <c r="G27" s="205"/>
      <c r="H27" s="206"/>
      <c r="I27" s="85">
        <f>SUM(I26:I26)</f>
        <v>9900</v>
      </c>
      <c r="J27" s="123"/>
    </row>
    <row r="29" spans="1:10" x14ac:dyDescent="0.15">
      <c r="I29" s="5" t="s">
        <v>110</v>
      </c>
      <c r="J29" s="4"/>
    </row>
  </sheetData>
  <mergeCells count="19">
    <mergeCell ref="J19:J22"/>
    <mergeCell ref="B20:C20"/>
    <mergeCell ref="B21:C21"/>
    <mergeCell ref="B22:C22"/>
    <mergeCell ref="A23:C23"/>
    <mergeCell ref="A27:H27"/>
    <mergeCell ref="A15:A17"/>
    <mergeCell ref="B15:C15"/>
    <mergeCell ref="B16:C16"/>
    <mergeCell ref="B17:C17"/>
    <mergeCell ref="A18:C18"/>
    <mergeCell ref="A19:A22"/>
    <mergeCell ref="B19:C19"/>
    <mergeCell ref="A14:C14"/>
    <mergeCell ref="A10:A11"/>
    <mergeCell ref="B10:C10"/>
    <mergeCell ref="B11:C11"/>
    <mergeCell ref="A12:C12"/>
    <mergeCell ref="B13:C13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baseColWidth="10" defaultColWidth="8.83203125" defaultRowHeight="17" x14ac:dyDescent="0.15"/>
  <cols>
    <col min="1" max="1" width="19.1640625" style="4" customWidth="1"/>
    <col min="2" max="2" width="16.6640625" style="2" customWidth="1"/>
    <col min="3" max="3" width="24.6640625" style="2" customWidth="1"/>
    <col min="4" max="7" width="6.6640625" style="4" customWidth="1"/>
    <col min="8" max="8" width="13.5" style="5" customWidth="1"/>
    <col min="9" max="9" width="18.6640625" style="5" customWidth="1"/>
    <col min="10" max="10" width="65.5" style="2" customWidth="1"/>
    <col min="11" max="16384" width="8.83203125" style="4"/>
  </cols>
  <sheetData>
    <row r="1" spans="1:23" s="1" customFormat="1" ht="26" customHeight="1" x14ac:dyDescent="0.15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" customHeight="1" x14ac:dyDescent="0.15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" customHeight="1" x14ac:dyDescent="0.15">
      <c r="A3" s="7" t="s">
        <v>33</v>
      </c>
      <c r="B3" s="160" t="s">
        <v>119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 x14ac:dyDescent="0.15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" customHeight="1" x14ac:dyDescent="0.15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" customHeight="1" x14ac:dyDescent="0.15">
      <c r="A6" s="7" t="s">
        <v>39</v>
      </c>
      <c r="B6" s="11" t="s">
        <v>120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 x14ac:dyDescent="0.15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2" customFormat="1" ht="16.5" customHeight="1" x14ac:dyDescent="0.15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s="2" customFormat="1" ht="16.5" customHeight="1" x14ac:dyDescent="0.15">
      <c r="A9" s="173"/>
      <c r="B9" s="174"/>
      <c r="C9" s="175"/>
      <c r="D9" s="12" t="s">
        <v>46</v>
      </c>
      <c r="E9" s="12" t="s">
        <v>47</v>
      </c>
      <c r="F9" s="12" t="s">
        <v>46</v>
      </c>
      <c r="G9" s="12" t="s">
        <v>47</v>
      </c>
      <c r="H9" s="13" t="s">
        <v>48</v>
      </c>
      <c r="I9" s="43" t="s">
        <v>49</v>
      </c>
      <c r="J9" s="166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s="2" customFormat="1" ht="22" customHeight="1" x14ac:dyDescent="0.15">
      <c r="A10" s="189" t="s">
        <v>50</v>
      </c>
      <c r="B10" s="176" t="s">
        <v>51</v>
      </c>
      <c r="C10" s="177"/>
      <c r="D10" s="14">
        <v>1</v>
      </c>
      <c r="E10" s="14" t="s">
        <v>52</v>
      </c>
      <c r="F10" s="14">
        <v>1</v>
      </c>
      <c r="G10" s="14" t="s">
        <v>53</v>
      </c>
      <c r="H10" s="15">
        <v>450</v>
      </c>
      <c r="I10" s="15"/>
      <c r="J10" s="44" t="s">
        <v>54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s="2" customFormat="1" ht="22" customHeight="1" x14ac:dyDescent="0.15">
      <c r="A11" s="190"/>
      <c r="B11" s="176" t="s">
        <v>55</v>
      </c>
      <c r="C11" s="177"/>
      <c r="D11" s="14">
        <v>50</v>
      </c>
      <c r="E11" s="14" t="s">
        <v>52</v>
      </c>
      <c r="F11" s="14">
        <v>1</v>
      </c>
      <c r="G11" s="14" t="s">
        <v>53</v>
      </c>
      <c r="H11" s="15">
        <v>450</v>
      </c>
      <c r="I11" s="15"/>
      <c r="J11" s="44" t="s">
        <v>54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s="2" customFormat="1" ht="16.5" customHeight="1" x14ac:dyDescent="0.15">
      <c r="A12" s="178" t="s">
        <v>56</v>
      </c>
      <c r="B12" s="179"/>
      <c r="C12" s="179"/>
      <c r="D12" s="17"/>
      <c r="E12" s="18"/>
      <c r="F12" s="18"/>
      <c r="G12" s="18"/>
      <c r="H12" s="18"/>
      <c r="I12" s="45">
        <f>SUM(I10:I11)</f>
        <v>0</v>
      </c>
      <c r="J12" s="46" t="s">
        <v>57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" customFormat="1" ht="22" customHeight="1" x14ac:dyDescent="0.15">
      <c r="A13" s="191"/>
      <c r="B13" s="180" t="s">
        <v>58</v>
      </c>
      <c r="C13" s="181"/>
      <c r="D13" s="19">
        <v>100</v>
      </c>
      <c r="E13" s="19" t="s">
        <v>59</v>
      </c>
      <c r="F13" s="19">
        <v>1</v>
      </c>
      <c r="G13" s="19" t="s">
        <v>60</v>
      </c>
      <c r="H13" s="20">
        <v>80</v>
      </c>
      <c r="I13" s="15">
        <f>H13*F13*D13</f>
        <v>8000</v>
      </c>
      <c r="J13" s="47" t="s">
        <v>121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" customFormat="1" ht="22" customHeight="1" x14ac:dyDescent="0.15">
      <c r="A14" s="191"/>
      <c r="B14" s="180" t="s">
        <v>62</v>
      </c>
      <c r="C14" s="181"/>
      <c r="D14" s="19"/>
      <c r="E14" s="19" t="s">
        <v>59</v>
      </c>
      <c r="F14" s="19"/>
      <c r="G14" s="19" t="s">
        <v>60</v>
      </c>
      <c r="H14" s="20"/>
      <c r="I14" s="15"/>
      <c r="J14" s="48"/>
    </row>
    <row r="15" spans="1:23" s="2" customFormat="1" ht="16.5" customHeight="1" x14ac:dyDescent="0.15">
      <c r="A15" s="182" t="s">
        <v>63</v>
      </c>
      <c r="B15" s="183"/>
      <c r="C15" s="183"/>
      <c r="D15" s="12"/>
      <c r="E15" s="12"/>
      <c r="F15" s="12"/>
      <c r="G15" s="12"/>
      <c r="H15" s="12"/>
      <c r="I15" s="43">
        <f>SUM(I13:I14)</f>
        <v>8000</v>
      </c>
      <c r="J15" s="49"/>
    </row>
    <row r="16" spans="1:23" s="3" customFormat="1" ht="23" customHeight="1" x14ac:dyDescent="0.15">
      <c r="A16" s="192" t="s">
        <v>64</v>
      </c>
      <c r="B16" s="184" t="s">
        <v>65</v>
      </c>
      <c r="C16" s="185"/>
      <c r="D16" s="21">
        <v>1</v>
      </c>
      <c r="E16" s="22" t="s">
        <v>66</v>
      </c>
      <c r="F16" s="21">
        <v>1</v>
      </c>
      <c r="G16" s="22" t="s">
        <v>67</v>
      </c>
      <c r="H16" s="23">
        <v>13000</v>
      </c>
      <c r="I16" s="50">
        <f>H16*F16*D16</f>
        <v>13000</v>
      </c>
      <c r="J16" s="51" t="s">
        <v>68</v>
      </c>
    </row>
    <row r="17" spans="1:10" s="3" customFormat="1" ht="23" customHeight="1" x14ac:dyDescent="0.15">
      <c r="A17" s="193"/>
      <c r="B17" s="184" t="s">
        <v>122</v>
      </c>
      <c r="C17" s="185"/>
      <c r="D17" s="21">
        <v>1</v>
      </c>
      <c r="E17" s="22" t="s">
        <v>70</v>
      </c>
      <c r="F17" s="21">
        <v>1</v>
      </c>
      <c r="G17" s="22" t="s">
        <v>66</v>
      </c>
      <c r="H17" s="23">
        <v>4000</v>
      </c>
      <c r="I17" s="50">
        <f>H17*F17</f>
        <v>4000</v>
      </c>
      <c r="J17" s="51"/>
    </row>
    <row r="18" spans="1:10" s="2" customFormat="1" ht="16.5" customHeight="1" x14ac:dyDescent="0.15">
      <c r="A18" s="182" t="s">
        <v>71</v>
      </c>
      <c r="B18" s="183"/>
      <c r="C18" s="183"/>
      <c r="D18" s="12"/>
      <c r="E18" s="12"/>
      <c r="F18" s="12"/>
      <c r="G18" s="12"/>
      <c r="H18" s="12"/>
      <c r="I18" s="43">
        <f>SUM(I16:I17)</f>
        <v>17000</v>
      </c>
      <c r="J18" s="49"/>
    </row>
    <row r="19" spans="1:10" s="2" customFormat="1" ht="24" customHeight="1" x14ac:dyDescent="0.15">
      <c r="A19" s="193"/>
      <c r="B19" s="180" t="s">
        <v>72</v>
      </c>
      <c r="C19" s="181"/>
      <c r="D19" s="24">
        <v>1</v>
      </c>
      <c r="E19" s="19" t="s">
        <v>73</v>
      </c>
      <c r="F19" s="24">
        <v>15</v>
      </c>
      <c r="G19" s="19" t="s">
        <v>74</v>
      </c>
      <c r="H19" s="25">
        <v>150</v>
      </c>
      <c r="I19" s="15">
        <v>750</v>
      </c>
      <c r="J19" s="52" t="s">
        <v>75</v>
      </c>
    </row>
    <row r="20" spans="1:10" s="2" customFormat="1" ht="24" customHeight="1" x14ac:dyDescent="0.15">
      <c r="A20" s="193"/>
      <c r="B20" s="180" t="s">
        <v>76</v>
      </c>
      <c r="C20" s="181"/>
      <c r="D20" s="24">
        <v>6</v>
      </c>
      <c r="E20" s="19" t="s">
        <v>73</v>
      </c>
      <c r="F20" s="24">
        <v>1</v>
      </c>
      <c r="G20" s="19" t="s">
        <v>60</v>
      </c>
      <c r="H20" s="25">
        <v>200</v>
      </c>
      <c r="I20" s="15">
        <v>400</v>
      </c>
      <c r="J20" s="51" t="s">
        <v>77</v>
      </c>
    </row>
    <row r="21" spans="1:10" s="2" customFormat="1" ht="24" customHeight="1" x14ac:dyDescent="0.15">
      <c r="A21" s="193"/>
      <c r="B21" s="180" t="s">
        <v>78</v>
      </c>
      <c r="C21" s="181"/>
      <c r="D21" s="24">
        <v>2</v>
      </c>
      <c r="E21" s="19" t="s">
        <v>79</v>
      </c>
      <c r="F21" s="24">
        <v>1</v>
      </c>
      <c r="G21" s="19" t="s">
        <v>60</v>
      </c>
      <c r="H21" s="25">
        <v>200</v>
      </c>
      <c r="I21" s="15">
        <f t="shared" ref="I21:I24" si="0">H21*F21*D21</f>
        <v>400</v>
      </c>
      <c r="J21" s="53" t="s">
        <v>80</v>
      </c>
    </row>
    <row r="22" spans="1:10" s="2" customFormat="1" ht="24" customHeight="1" x14ac:dyDescent="0.15">
      <c r="A22" s="193"/>
      <c r="B22" s="180" t="s">
        <v>85</v>
      </c>
      <c r="C22" s="181"/>
      <c r="D22" s="24">
        <v>10</v>
      </c>
      <c r="E22" s="24" t="s">
        <v>73</v>
      </c>
      <c r="F22" s="24">
        <v>1</v>
      </c>
      <c r="G22" s="24" t="s">
        <v>60</v>
      </c>
      <c r="H22" s="25">
        <v>100</v>
      </c>
      <c r="I22" s="15">
        <f t="shared" si="0"/>
        <v>1000</v>
      </c>
      <c r="J22" s="53" t="s">
        <v>86</v>
      </c>
    </row>
    <row r="23" spans="1:10" s="2" customFormat="1" ht="24" customHeight="1" x14ac:dyDescent="0.15">
      <c r="A23" s="193"/>
      <c r="B23" s="180" t="s">
        <v>83</v>
      </c>
      <c r="C23" s="181"/>
      <c r="D23" s="24">
        <v>2</v>
      </c>
      <c r="E23" s="24" t="s">
        <v>84</v>
      </c>
      <c r="F23" s="24">
        <v>1</v>
      </c>
      <c r="G23" s="24" t="s">
        <v>60</v>
      </c>
      <c r="H23" s="25">
        <v>50</v>
      </c>
      <c r="I23" s="15">
        <f t="shared" si="0"/>
        <v>100</v>
      </c>
      <c r="J23" s="53"/>
    </row>
    <row r="24" spans="1:10" s="2" customFormat="1" ht="24" customHeight="1" x14ac:dyDescent="0.15">
      <c r="A24" s="193"/>
      <c r="B24" s="180" t="s">
        <v>81</v>
      </c>
      <c r="C24" s="181"/>
      <c r="D24" s="24">
        <v>2</v>
      </c>
      <c r="E24" s="24" t="s">
        <v>82</v>
      </c>
      <c r="F24" s="24">
        <v>1</v>
      </c>
      <c r="G24" s="24" t="s">
        <v>60</v>
      </c>
      <c r="H24" s="25">
        <v>50</v>
      </c>
      <c r="I24" s="15">
        <f t="shared" si="0"/>
        <v>100</v>
      </c>
      <c r="J24" s="53"/>
    </row>
    <row r="25" spans="1:10" s="2" customFormat="1" ht="24" customHeight="1" x14ac:dyDescent="0.15">
      <c r="A25" s="193"/>
      <c r="B25" s="198" t="s">
        <v>87</v>
      </c>
      <c r="C25" s="199"/>
      <c r="D25" s="24">
        <v>10</v>
      </c>
      <c r="E25" s="24" t="s">
        <v>88</v>
      </c>
      <c r="F25" s="24">
        <v>1</v>
      </c>
      <c r="G25" s="24" t="s">
        <v>60</v>
      </c>
      <c r="H25" s="25">
        <v>150</v>
      </c>
      <c r="I25" s="15">
        <f>H25*D25</f>
        <v>1500</v>
      </c>
      <c r="J25" s="54"/>
    </row>
    <row r="26" spans="1:10" s="2" customFormat="1" ht="24" customHeight="1" x14ac:dyDescent="0.15">
      <c r="A26" s="193"/>
      <c r="B26" s="198" t="s">
        <v>89</v>
      </c>
      <c r="C26" s="199"/>
      <c r="D26" s="24">
        <v>12</v>
      </c>
      <c r="E26" s="24" t="s">
        <v>88</v>
      </c>
      <c r="F26" s="24">
        <v>1</v>
      </c>
      <c r="G26" s="24" t="s">
        <v>60</v>
      </c>
      <c r="H26" s="25">
        <v>225</v>
      </c>
      <c r="I26" s="15">
        <v>300</v>
      </c>
      <c r="J26" s="54" t="s">
        <v>90</v>
      </c>
    </row>
    <row r="27" spans="1:10" s="2" customFormat="1" ht="24" customHeight="1" x14ac:dyDescent="0.15">
      <c r="A27" s="193"/>
      <c r="B27" s="198" t="s">
        <v>91</v>
      </c>
      <c r="C27" s="199"/>
      <c r="D27" s="24">
        <v>1</v>
      </c>
      <c r="E27" s="24" t="s">
        <v>67</v>
      </c>
      <c r="F27" s="24">
        <v>1</v>
      </c>
      <c r="G27" s="24" t="s">
        <v>60</v>
      </c>
      <c r="H27" s="25">
        <v>1200</v>
      </c>
      <c r="I27" s="15">
        <v>400</v>
      </c>
      <c r="J27" s="54" t="s">
        <v>92</v>
      </c>
    </row>
    <row r="28" spans="1:10" s="2" customFormat="1" ht="24" customHeight="1" x14ac:dyDescent="0.15">
      <c r="A28" s="182" t="s">
        <v>93</v>
      </c>
      <c r="B28" s="183"/>
      <c r="C28" s="183"/>
      <c r="D28" s="12"/>
      <c r="E28" s="12"/>
      <c r="F28" s="12"/>
      <c r="G28" s="12"/>
      <c r="H28" s="12"/>
      <c r="I28" s="43">
        <f>SUM(I19:I27)</f>
        <v>4950</v>
      </c>
      <c r="J28" s="49"/>
    </row>
    <row r="29" spans="1:10" s="2" customFormat="1" ht="24" customHeight="1" x14ac:dyDescent="0.15">
      <c r="A29" s="194" t="s">
        <v>94</v>
      </c>
      <c r="B29" s="203" t="s">
        <v>95</v>
      </c>
      <c r="C29" s="203"/>
      <c r="D29" s="26">
        <v>2</v>
      </c>
      <c r="E29" s="26" t="s">
        <v>59</v>
      </c>
      <c r="F29" s="26">
        <v>2</v>
      </c>
      <c r="G29" s="26" t="s">
        <v>60</v>
      </c>
      <c r="H29" s="27">
        <v>1430</v>
      </c>
      <c r="I29" s="27">
        <v>1907</v>
      </c>
      <c r="J29" s="55" t="s">
        <v>96</v>
      </c>
    </row>
    <row r="30" spans="1:10" s="2" customFormat="1" ht="24" customHeight="1" x14ac:dyDescent="0.15">
      <c r="A30" s="195"/>
      <c r="B30" s="196" t="s">
        <v>97</v>
      </c>
      <c r="C30" s="197"/>
      <c r="D30" s="26">
        <v>1</v>
      </c>
      <c r="E30" s="26" t="s">
        <v>52</v>
      </c>
      <c r="F30" s="26">
        <v>5</v>
      </c>
      <c r="G30" s="26" t="s">
        <v>53</v>
      </c>
      <c r="H30" s="27">
        <v>450</v>
      </c>
      <c r="I30" s="27">
        <v>700</v>
      </c>
      <c r="J30" s="55" t="s">
        <v>98</v>
      </c>
    </row>
    <row r="31" spans="1:10" s="2" customFormat="1" ht="24" customHeight="1" x14ac:dyDescent="0.15">
      <c r="A31" s="195"/>
      <c r="B31" s="196" t="s">
        <v>94</v>
      </c>
      <c r="C31" s="197"/>
      <c r="D31" s="26">
        <v>2</v>
      </c>
      <c r="E31" s="26" t="s">
        <v>59</v>
      </c>
      <c r="F31" s="26">
        <v>5</v>
      </c>
      <c r="G31" s="26" t="s">
        <v>66</v>
      </c>
      <c r="H31" s="27">
        <v>200</v>
      </c>
      <c r="I31" s="27">
        <v>667</v>
      </c>
      <c r="J31" s="55" t="s">
        <v>92</v>
      </c>
    </row>
    <row r="32" spans="1:10" s="2" customFormat="1" ht="24" customHeight="1" x14ac:dyDescent="0.15">
      <c r="A32" s="195"/>
      <c r="B32" s="198" t="s">
        <v>99</v>
      </c>
      <c r="C32" s="199"/>
      <c r="D32" s="26">
        <v>2</v>
      </c>
      <c r="E32" s="26" t="s">
        <v>59</v>
      </c>
      <c r="F32" s="26">
        <v>5</v>
      </c>
      <c r="G32" s="26" t="s">
        <v>66</v>
      </c>
      <c r="H32" s="27">
        <v>100</v>
      </c>
      <c r="I32" s="27">
        <v>334</v>
      </c>
      <c r="J32" s="55" t="s">
        <v>92</v>
      </c>
    </row>
    <row r="33" spans="1:10" s="2" customFormat="1" ht="25.5" customHeight="1" x14ac:dyDescent="0.15">
      <c r="A33" s="16" t="s">
        <v>100</v>
      </c>
      <c r="B33" s="200"/>
      <c r="C33" s="200"/>
      <c r="D33" s="28"/>
      <c r="E33" s="28"/>
      <c r="F33" s="28"/>
      <c r="G33" s="28"/>
      <c r="H33" s="29"/>
      <c r="I33" s="43">
        <f>SUM(I29:I32)</f>
        <v>3608</v>
      </c>
      <c r="J33" s="49"/>
    </row>
    <row r="34" spans="1:10" s="2" customFormat="1" ht="24" customHeight="1" x14ac:dyDescent="0.15">
      <c r="A34" s="30" t="s">
        <v>101</v>
      </c>
      <c r="B34" s="31"/>
      <c r="C34" s="31"/>
      <c r="D34" s="32"/>
      <c r="E34" s="32"/>
      <c r="F34" s="32"/>
      <c r="G34" s="32"/>
      <c r="H34" s="33"/>
      <c r="I34" s="56">
        <f>I12+I15+I18+I28+I33</f>
        <v>33558</v>
      </c>
      <c r="J34" s="57"/>
    </row>
    <row r="35" spans="1:10" s="2" customFormat="1" x14ac:dyDescent="0.15">
      <c r="A35" s="201" t="s">
        <v>102</v>
      </c>
      <c r="B35" s="202"/>
      <c r="C35" s="202"/>
      <c r="D35" s="35"/>
      <c r="E35" s="36"/>
      <c r="F35" s="36"/>
      <c r="G35" s="36"/>
      <c r="H35" s="36"/>
      <c r="I35" s="58">
        <f>SUM(I34-I33)*10%</f>
        <v>2995</v>
      </c>
      <c r="J35" s="59"/>
    </row>
    <row r="36" spans="1:10" s="2" customFormat="1" x14ac:dyDescent="0.15">
      <c r="A36" s="34" t="s">
        <v>103</v>
      </c>
      <c r="B36" s="37"/>
      <c r="C36" s="37"/>
      <c r="D36" s="35"/>
      <c r="E36" s="36"/>
      <c r="F36" s="36"/>
      <c r="G36" s="36"/>
      <c r="H36" s="36"/>
      <c r="I36" s="58">
        <f>(I34+I35)*0.06</f>
        <v>2193.1799999999998</v>
      </c>
      <c r="J36" s="59"/>
    </row>
    <row r="37" spans="1:10" s="2" customFormat="1" ht="23" customHeight="1" x14ac:dyDescent="0.15">
      <c r="A37" s="186" t="s">
        <v>104</v>
      </c>
      <c r="B37" s="187"/>
      <c r="C37" s="188"/>
      <c r="D37" s="38"/>
      <c r="E37" s="39"/>
      <c r="F37" s="39"/>
      <c r="G37" s="39"/>
      <c r="H37" s="39"/>
      <c r="I37" s="60">
        <f>I34+I35+I36</f>
        <v>38746.18</v>
      </c>
      <c r="J37" s="61"/>
    </row>
    <row r="38" spans="1:10" ht="16.5" customHeight="1" x14ac:dyDescent="0.15">
      <c r="A38" s="6"/>
      <c r="B38" s="40"/>
      <c r="C38" s="40"/>
      <c r="D38" s="41"/>
      <c r="E38" s="41"/>
      <c r="F38" s="41"/>
      <c r="G38" s="41"/>
      <c r="H38" s="41"/>
      <c r="I38" s="41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3月27日富豪金丰预算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Microsoft Office 用户</cp:lastModifiedBy>
  <cp:lastPrinted>2016-03-28T03:10:00Z</cp:lastPrinted>
  <dcterms:created xsi:type="dcterms:W3CDTF">2002-04-12T02:22:00Z</dcterms:created>
  <dcterms:modified xsi:type="dcterms:W3CDTF">2018-03-23T05:55:27Z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