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55" activeTab="1"/>
  </bookViews>
  <sheets>
    <sheet name="Sheet1" sheetId="7" r:id="rId1"/>
    <sheet name="大理海湾国际酒店" sheetId="2" r:id="rId2"/>
  </sheets>
  <calcPr calcId="144525" concurrentCalc="0"/>
</workbook>
</file>

<file path=xl/sharedStrings.xml><?xml version="1.0" encoding="utf-8"?>
<sst xmlns="http://schemas.openxmlformats.org/spreadsheetml/2006/main" count="92">
  <si>
    <t>雪佛兰六区Q1小区会</t>
  </si>
  <si>
    <t>日间</t>
  </si>
  <si>
    <t>活动</t>
  </si>
  <si>
    <t>活动净价</t>
  </si>
  <si>
    <t>服务费及税费</t>
  </si>
  <si>
    <t>含服务费总价</t>
  </si>
  <si>
    <t>雪佛兰六区Q1小区会-大理</t>
  </si>
  <si>
    <t>雪佛兰六区Q1小区会-重庆</t>
  </si>
  <si>
    <t>3月7-8日</t>
  </si>
  <si>
    <t>雪佛兰六区Q1小区会-阆中</t>
  </si>
  <si>
    <t xml:space="preserve">雪佛兰六区Q1小区会-宜宾 </t>
  </si>
  <si>
    <t>雪佛兰六区Q1小区会-成都</t>
  </si>
  <si>
    <t>3月20日-22日</t>
  </si>
  <si>
    <t>雪佛兰六区控界者营销启动会-成都</t>
  </si>
  <si>
    <t>Total</t>
  </si>
  <si>
    <t>会议名称</t>
  </si>
  <si>
    <t>时间:</t>
  </si>
  <si>
    <t>10月23日-26日</t>
  </si>
  <si>
    <t>地点：</t>
  </si>
  <si>
    <t>大理</t>
  </si>
  <si>
    <t>酒店：</t>
  </si>
  <si>
    <t>大理海湾国际酒店</t>
  </si>
  <si>
    <t>人数:</t>
  </si>
  <si>
    <t xml:space="preserve">经销商180人 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</si>
  <si>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</si>
  <si>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</si>
  <si>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</si>
  <si>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</si>
  <si>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</si>
  <si>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</si>
  <si>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</si>
  <si>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</si>
  <si>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</si>
  <si>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房间</t>
  </si>
  <si>
    <t>海景双床</t>
  </si>
  <si>
    <t>间</t>
  </si>
  <si>
    <t>晚</t>
  </si>
  <si>
    <t>含早</t>
  </si>
  <si>
    <t>海景大床</t>
  </si>
  <si>
    <t>山景双床</t>
  </si>
  <si>
    <t>山景大床</t>
  </si>
  <si>
    <t>房间合计费用</t>
  </si>
  <si>
    <t>用餐</t>
  </si>
  <si>
    <t>人</t>
  </si>
  <si>
    <t>次</t>
  </si>
  <si>
    <t>10月23日晚餐</t>
  </si>
  <si>
    <t>会议当天自助午餐lunch</t>
  </si>
  <si>
    <t>10月24日午餐</t>
  </si>
  <si>
    <t>会议当天晚宴dinner</t>
  </si>
  <si>
    <t>桌</t>
  </si>
  <si>
    <t>10月24日晚餐</t>
  </si>
  <si>
    <t>午餐</t>
  </si>
  <si>
    <t>10月25日午餐</t>
  </si>
  <si>
    <t>晚餐</t>
  </si>
  <si>
    <t>10月25日晚餐</t>
  </si>
  <si>
    <t>晚宴红酒</t>
  </si>
  <si>
    <t>瓶</t>
  </si>
  <si>
    <t xml:space="preserve">10月24日红酒-购买 </t>
  </si>
  <si>
    <t>用餐费用合计</t>
  </si>
  <si>
    <t>会议室</t>
  </si>
  <si>
    <t>大会议室Meeting Room</t>
  </si>
  <si>
    <t>天</t>
  </si>
  <si>
    <t>场</t>
  </si>
  <si>
    <t>350平米</t>
  </si>
  <si>
    <t>led</t>
  </si>
  <si>
    <t>LED P3屏</t>
  </si>
  <si>
    <t>小会场</t>
  </si>
  <si>
    <t>80平米  含投影幕布音响话筒</t>
  </si>
  <si>
    <t>会议费用合计</t>
  </si>
  <si>
    <t>物料</t>
  </si>
  <si>
    <t>欢迎信</t>
  </si>
  <si>
    <t>张</t>
  </si>
  <si>
    <t>展架</t>
  </si>
  <si>
    <t>个</t>
  </si>
  <si>
    <t>茶饼</t>
  </si>
  <si>
    <t>特产</t>
  </si>
  <si>
    <t>物料费用合计</t>
  </si>
  <si>
    <t>团建</t>
  </si>
  <si>
    <t>酒吧包场</t>
  </si>
  <si>
    <t>领队</t>
  </si>
  <si>
    <t>酒水</t>
  </si>
  <si>
    <t>执行人员费用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</si>
  <si>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</si>
  <si>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</si>
  <si>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</si>
  <si>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执行人员费用action agent expense</t>
  </si>
  <si>
    <t>执行人员费用合计</t>
  </si>
  <si>
    <t>净价合计</t>
  </si>
  <si>
    <t>服务费10%</t>
  </si>
  <si>
    <t>含服务费合计</t>
  </si>
  <si>
    <t>税费6%</t>
  </si>
  <si>
    <t>含税总价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</si>
</sst>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\¥#,##0.00"/>
    <numFmt numFmtId="177" formatCode="\¥#,##0.00;\¥\-#,##0.00"/>
    <numFmt numFmtId="178" formatCode="\¥#,##0.00_);[Red]\(\¥#,##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2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1" borderId="18" applyNumberFormat="0" applyAlignment="0" applyProtection="0">
      <alignment vertical="center"/>
    </xf>
    <xf numFmtId="0" fontId="18" fillId="11" borderId="23" applyNumberFormat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Protection="0"/>
    <xf numFmtId="0" fontId="13" fillId="0" borderId="0">
      <alignment vertical="center"/>
    </xf>
    <xf numFmtId="43" fontId="13" fillId="0" borderId="0" applyProtection="0">
      <alignment vertical="center"/>
    </xf>
    <xf numFmtId="0" fontId="17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8" fontId="3" fillId="3" borderId="8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3" fillId="0" borderId="8" xfId="8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8" fontId="2" fillId="2" borderId="5" xfId="8" applyNumberFormat="1" applyFont="1" applyFill="1" applyBorder="1" applyAlignment="1">
      <alignment horizontal="left" vertical="center"/>
    </xf>
    <xf numFmtId="178" fontId="2" fillId="2" borderId="8" xfId="8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178" fontId="5" fillId="0" borderId="5" xfId="8" applyNumberFormat="1" applyFont="1" applyFill="1" applyBorder="1" applyAlignment="1">
      <alignment horizontal="center" vertical="center"/>
    </xf>
    <xf numFmtId="178" fontId="4" fillId="3" borderId="8" xfId="8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8" fontId="5" fillId="2" borderId="5" xfId="8" applyNumberFormat="1" applyFont="1" applyFill="1" applyBorder="1" applyAlignment="1">
      <alignment horizontal="left" vertical="center"/>
    </xf>
    <xf numFmtId="178" fontId="5" fillId="2" borderId="8" xfId="8" applyNumberFormat="1" applyFont="1" applyFill="1" applyBorder="1" applyAlignment="1">
      <alignment horizontal="left" vertical="center"/>
    </xf>
    <xf numFmtId="178" fontId="4" fillId="0" borderId="8" xfId="8" applyNumberFormat="1" applyFont="1" applyFill="1" applyBorder="1" applyAlignment="1">
      <alignment horizontal="center" vertical="center"/>
    </xf>
    <xf numFmtId="178" fontId="2" fillId="3" borderId="5" xfId="8" applyNumberFormat="1" applyFont="1" applyFill="1" applyBorder="1" applyAlignment="1">
      <alignment horizontal="center" vertical="center"/>
    </xf>
    <xf numFmtId="178" fontId="3" fillId="3" borderId="8" xfId="8" applyNumberFormat="1" applyFont="1" applyFill="1" applyBorder="1" applyAlignment="1">
      <alignment horizontal="center" vertical="center"/>
    </xf>
    <xf numFmtId="178" fontId="2" fillId="2" borderId="8" xfId="8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8" fontId="4" fillId="4" borderId="8" xfId="8" applyNumberFormat="1" applyFont="1" applyFill="1" applyBorder="1" applyAlignment="1">
      <alignment horizontal="center" vertical="center"/>
    </xf>
    <xf numFmtId="178" fontId="3" fillId="2" borderId="8" xfId="8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6" borderId="5" xfId="8" applyNumberFormat="1" applyFont="1" applyFill="1" applyBorder="1" applyAlignment="1">
      <alignment horizontal="left" vertical="center"/>
    </xf>
    <xf numFmtId="178" fontId="2" fillId="6" borderId="8" xfId="8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left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3" borderId="8" xfId="0" applyNumberFormat="1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178" fontId="5" fillId="2" borderId="16" xfId="0" applyNumberFormat="1" applyFont="1" applyFill="1" applyBorder="1" applyAlignment="1">
      <alignment horizontal="center" vertical="center"/>
    </xf>
    <xf numFmtId="178" fontId="4" fillId="4" borderId="16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 wrapText="1"/>
    </xf>
    <xf numFmtId="178" fontId="2" fillId="2" borderId="16" xfId="0" applyNumberFormat="1" applyFont="1" applyFill="1" applyBorder="1" applyAlignment="1">
      <alignment horizontal="center" vertical="center"/>
    </xf>
    <xf numFmtId="178" fontId="3" fillId="3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8" fontId="2" fillId="5" borderId="8" xfId="0" applyNumberFormat="1" applyFont="1" applyFill="1" applyBorder="1" applyAlignment="1">
      <alignment horizontal="center" vertical="center"/>
    </xf>
    <xf numFmtId="178" fontId="2" fillId="5" borderId="16" xfId="0" applyNumberFormat="1" applyFont="1" applyFill="1" applyBorder="1" applyAlignment="1">
      <alignment horizontal="center" vertical="center"/>
    </xf>
    <xf numFmtId="178" fontId="2" fillId="6" borderId="8" xfId="0" applyNumberFormat="1" applyFont="1" applyFill="1" applyBorder="1" applyAlignment="1">
      <alignment horizontal="center" vertical="center"/>
    </xf>
    <xf numFmtId="178" fontId="2" fillId="6" borderId="16" xfId="0" applyNumberFormat="1" applyFont="1" applyFill="1" applyBorder="1" applyAlignment="1">
      <alignment horizontal="center" vertical="center"/>
    </xf>
    <xf numFmtId="178" fontId="2" fillId="7" borderId="14" xfId="0" applyNumberFormat="1" applyFont="1" applyFill="1" applyBorder="1" applyAlignment="1">
      <alignment horizontal="center" vertical="center"/>
    </xf>
    <xf numFmtId="178" fontId="2" fillId="7" borderId="17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58" fontId="1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21" sqref="B21"/>
    </sheetView>
  </sheetViews>
  <sheetFormatPr defaultColWidth="9" defaultRowHeight="13.5" outlineLevelCol="4"/>
  <cols>
    <col min="1" max="1" width="22.375" customWidth="1"/>
    <col min="2" max="2" width="31" customWidth="1"/>
    <col min="3" max="3" width="17.375" customWidth="1"/>
    <col min="4" max="4" width="17.25" customWidth="1"/>
    <col min="5" max="5" width="25.125" customWidth="1"/>
  </cols>
  <sheetData>
    <row r="1" ht="16.5" spans="1:5">
      <c r="A1" s="72" t="s">
        <v>0</v>
      </c>
      <c r="B1" s="72"/>
      <c r="C1" s="72"/>
      <c r="D1" s="72"/>
      <c r="E1" s="72"/>
    </row>
    <row r="2" ht="16.5" spans="1: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</row>
    <row r="3" ht="16.5" spans="1:5">
      <c r="A3" s="74">
        <v>42801</v>
      </c>
      <c r="B3" s="73" t="s">
        <v>6</v>
      </c>
      <c r="C3" s="73"/>
      <c r="D3" s="73"/>
      <c r="E3" s="73"/>
    </row>
    <row r="4" ht="16.5" spans="1:5">
      <c r="A4" s="74">
        <v>42801</v>
      </c>
      <c r="B4" s="73" t="s">
        <v>7</v>
      </c>
      <c r="C4" s="73"/>
      <c r="D4" s="73"/>
      <c r="E4" s="73"/>
    </row>
    <row r="5" ht="16.5" spans="1:5">
      <c r="A5" s="73" t="s">
        <v>8</v>
      </c>
      <c r="B5" s="73" t="s">
        <v>9</v>
      </c>
      <c r="C5" s="73"/>
      <c r="D5" s="73"/>
      <c r="E5" s="73"/>
    </row>
    <row r="6" ht="16.5" spans="1:5">
      <c r="A6" s="74">
        <v>42801</v>
      </c>
      <c r="B6" s="73" t="s">
        <v>10</v>
      </c>
      <c r="C6" s="73"/>
      <c r="D6" s="73"/>
      <c r="E6" s="73"/>
    </row>
    <row r="7" ht="16.5" spans="1:5">
      <c r="A7" s="74">
        <v>42802</v>
      </c>
      <c r="B7" s="73" t="s">
        <v>11</v>
      </c>
      <c r="C7" s="73"/>
      <c r="D7" s="73"/>
      <c r="E7" s="73"/>
    </row>
    <row r="8" ht="16.5" spans="1:5">
      <c r="A8" s="73" t="s">
        <v>12</v>
      </c>
      <c r="B8" s="73" t="s">
        <v>13</v>
      </c>
      <c r="C8" s="73"/>
      <c r="D8" s="73"/>
      <c r="E8" s="73"/>
    </row>
    <row r="9" ht="15" spans="1:5">
      <c r="A9" s="75" t="s">
        <v>14</v>
      </c>
      <c r="B9" s="75"/>
      <c r="C9" s="75"/>
      <c r="D9" s="75"/>
      <c r="E9" s="75">
        <f>SUM(E3:E8)</f>
        <v>0</v>
      </c>
    </row>
    <row r="11" spans="5:5">
      <c r="E11" s="76"/>
    </row>
  </sheetData>
  <mergeCells count="1">
    <mergeCell ref="A1:E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16" workbookViewId="0">
      <selection activeCell="J24" sqref="J24"/>
    </sheetView>
  </sheetViews>
  <sheetFormatPr defaultColWidth="9" defaultRowHeight="16.5"/>
  <cols>
    <col min="1" max="1" width="17.625" style="1" customWidth="1"/>
    <col min="2" max="2" width="9" style="1"/>
    <col min="3" max="3" width="28.375" style="1" customWidth="1"/>
    <col min="4" max="7" width="8.125" style="1" customWidth="1"/>
    <col min="8" max="8" width="10.375" style="2" customWidth="1"/>
    <col min="9" max="9" width="13.75" style="2" customWidth="1"/>
    <col min="10" max="10" width="37" style="2" customWidth="1"/>
    <col min="11" max="16384" width="9" style="1"/>
  </cols>
  <sheetData>
    <row r="1" ht="27" customHeight="1" spans="1:7">
      <c r="A1" s="2" t="s">
        <v>15</v>
      </c>
      <c r="B1" s="2"/>
      <c r="C1" s="2"/>
      <c r="D1" s="2"/>
      <c r="E1" s="2"/>
      <c r="F1" s="2"/>
      <c r="G1" s="2"/>
    </row>
    <row r="2" s="1" customFormat="1" spans="1:2">
      <c r="A2" s="1" t="s">
        <v>16</v>
      </c>
      <c r="B2" s="1" t="s">
        <v>17</v>
      </c>
    </row>
    <row r="3" s="1" customFormat="1" spans="1:3">
      <c r="A3" s="1" t="s">
        <v>18</v>
      </c>
      <c r="B3" s="3" t="s">
        <v>19</v>
      </c>
      <c r="C3" s="3"/>
    </row>
    <row r="4" s="1" customFormat="1" spans="1:2">
      <c r="A4" s="1" t="s">
        <v>20</v>
      </c>
      <c r="B4" s="1" t="s">
        <v>21</v>
      </c>
    </row>
    <row r="5" s="1" customFormat="1" ht="17.25" spans="1:2">
      <c r="A5" s="1" t="s">
        <v>22</v>
      </c>
      <c r="B5" s="1" t="s">
        <v>23</v>
      </c>
    </row>
    <row r="6" s="1" customFormat="1" spans="1:10">
      <c r="A6" s="4" t="s">
        <v>24</v>
      </c>
      <c r="B6" s="5"/>
      <c r="C6" s="6"/>
      <c r="D6" s="5" t="s">
        <v>25</v>
      </c>
      <c r="E6" s="7"/>
      <c r="F6" s="7"/>
      <c r="G6" s="7"/>
      <c r="H6" s="7"/>
      <c r="I6" s="6"/>
      <c r="J6" s="53" t="s">
        <v>26</v>
      </c>
    </row>
    <row r="7" s="1" customFormat="1" spans="1:10">
      <c r="A7" s="8"/>
      <c r="B7" s="9"/>
      <c r="C7" s="10"/>
      <c r="D7" s="11" t="s">
        <v>27</v>
      </c>
      <c r="E7" s="11"/>
      <c r="F7" s="11"/>
      <c r="G7" s="11"/>
      <c r="H7" s="12" t="s">
        <v>28</v>
      </c>
      <c r="I7" s="12"/>
      <c r="J7" s="54"/>
    </row>
    <row r="8" s="1" customFormat="1" spans="1:10">
      <c r="A8" s="8"/>
      <c r="B8" s="9"/>
      <c r="C8" s="10"/>
      <c r="D8" s="11" t="s">
        <v>29</v>
      </c>
      <c r="E8" s="11" t="s">
        <v>30</v>
      </c>
      <c r="F8" s="11" t="s">
        <v>29</v>
      </c>
      <c r="G8" s="11" t="s">
        <v>30</v>
      </c>
      <c r="H8" s="12" t="s">
        <v>31</v>
      </c>
      <c r="I8" s="12" t="s">
        <v>32</v>
      </c>
      <c r="J8" s="54"/>
    </row>
    <row r="9" s="1" customFormat="1" spans="1:10">
      <c r="A9" s="13" t="s">
        <v>33</v>
      </c>
      <c r="B9" s="14" t="s">
        <v>34</v>
      </c>
      <c r="C9" s="15"/>
      <c r="D9" s="16">
        <v>40</v>
      </c>
      <c r="E9" s="16" t="s">
        <v>35</v>
      </c>
      <c r="F9" s="16">
        <v>1</v>
      </c>
      <c r="G9" s="16" t="s">
        <v>36</v>
      </c>
      <c r="H9" s="17">
        <v>640</v>
      </c>
      <c r="I9" s="55"/>
      <c r="J9" s="56" t="s">
        <v>37</v>
      </c>
    </row>
    <row r="10" s="1" customFormat="1" spans="1:10">
      <c r="A10" s="18"/>
      <c r="B10" s="14" t="s">
        <v>38</v>
      </c>
      <c r="C10" s="15"/>
      <c r="D10" s="16">
        <v>36</v>
      </c>
      <c r="E10" s="16" t="s">
        <v>35</v>
      </c>
      <c r="F10" s="16">
        <v>1</v>
      </c>
      <c r="G10" s="16" t="s">
        <v>36</v>
      </c>
      <c r="H10" s="17">
        <v>640</v>
      </c>
      <c r="I10" s="55"/>
      <c r="J10" s="56" t="s">
        <v>37</v>
      </c>
    </row>
    <row r="11" s="1" customFormat="1" spans="1:10">
      <c r="A11" s="18"/>
      <c r="B11" s="14" t="s">
        <v>39</v>
      </c>
      <c r="C11" s="15"/>
      <c r="D11" s="16">
        <v>30</v>
      </c>
      <c r="E11" s="16" t="s">
        <v>35</v>
      </c>
      <c r="F11" s="16">
        <v>1</v>
      </c>
      <c r="G11" s="16" t="s">
        <v>36</v>
      </c>
      <c r="H11" s="17">
        <v>540</v>
      </c>
      <c r="I11" s="55"/>
      <c r="J11" s="56" t="s">
        <v>37</v>
      </c>
    </row>
    <row r="12" s="1" customFormat="1" spans="1:10">
      <c r="A12" s="18"/>
      <c r="B12" s="14" t="s">
        <v>40</v>
      </c>
      <c r="C12" s="15"/>
      <c r="D12" s="16">
        <v>10</v>
      </c>
      <c r="E12" s="16" t="s">
        <v>35</v>
      </c>
      <c r="F12" s="16">
        <v>1</v>
      </c>
      <c r="G12" s="16" t="s">
        <v>36</v>
      </c>
      <c r="H12" s="17">
        <v>540</v>
      </c>
      <c r="I12" s="55"/>
      <c r="J12" s="56" t="s">
        <v>37</v>
      </c>
    </row>
    <row r="13" s="1" customFormat="1" spans="1:10">
      <c r="A13" s="8" t="s">
        <v>41</v>
      </c>
      <c r="B13" s="9"/>
      <c r="C13" s="10"/>
      <c r="D13" s="19"/>
      <c r="E13" s="19"/>
      <c r="F13" s="19"/>
      <c r="G13" s="19"/>
      <c r="H13" s="12"/>
      <c r="I13" s="12"/>
      <c r="J13" s="54"/>
    </row>
    <row r="14" s="1" customFormat="1" spans="1:10">
      <c r="A14" s="20" t="s">
        <v>42</v>
      </c>
      <c r="B14" s="21"/>
      <c r="C14" s="21"/>
      <c r="D14" s="22">
        <v>130</v>
      </c>
      <c r="E14" s="22" t="s">
        <v>43</v>
      </c>
      <c r="F14" s="22">
        <v>1</v>
      </c>
      <c r="G14" s="22" t="s">
        <v>44</v>
      </c>
      <c r="H14" s="23">
        <v>0</v>
      </c>
      <c r="I14" s="57">
        <f t="shared" ref="I14:I19" si="0">H14*F14*D14</f>
        <v>0</v>
      </c>
      <c r="J14" s="58" t="s">
        <v>45</v>
      </c>
    </row>
    <row r="15" s="1" customFormat="1" spans="1:10">
      <c r="A15" s="20"/>
      <c r="B15" s="21" t="s">
        <v>46</v>
      </c>
      <c r="C15" s="21"/>
      <c r="D15" s="22">
        <v>150</v>
      </c>
      <c r="E15" s="22" t="s">
        <v>43</v>
      </c>
      <c r="F15" s="22">
        <v>1</v>
      </c>
      <c r="G15" s="22" t="s">
        <v>44</v>
      </c>
      <c r="H15" s="23">
        <v>128</v>
      </c>
      <c r="I15" s="57">
        <f t="shared" si="0"/>
        <v>19200</v>
      </c>
      <c r="J15" s="58" t="s">
        <v>47</v>
      </c>
    </row>
    <row r="16" s="1" customFormat="1" spans="1:10">
      <c r="A16" s="20"/>
      <c r="B16" s="21" t="s">
        <v>48</v>
      </c>
      <c r="C16" s="21"/>
      <c r="D16" s="22">
        <v>15</v>
      </c>
      <c r="E16" s="22" t="s">
        <v>49</v>
      </c>
      <c r="F16" s="22">
        <v>1</v>
      </c>
      <c r="G16" s="22" t="s">
        <v>44</v>
      </c>
      <c r="H16" s="23">
        <v>1500</v>
      </c>
      <c r="I16" s="57">
        <f t="shared" si="0"/>
        <v>22500</v>
      </c>
      <c r="J16" s="58" t="s">
        <v>50</v>
      </c>
    </row>
    <row r="17" s="1" customFormat="1" spans="1:10">
      <c r="A17" s="20"/>
      <c r="B17" s="21" t="s">
        <v>51</v>
      </c>
      <c r="C17" s="21"/>
      <c r="D17" s="22">
        <v>7</v>
      </c>
      <c r="E17" s="22" t="s">
        <v>49</v>
      </c>
      <c r="F17" s="22">
        <v>1</v>
      </c>
      <c r="G17" s="22" t="s">
        <v>44</v>
      </c>
      <c r="H17" s="23">
        <v>1500</v>
      </c>
      <c r="I17" s="57">
        <f t="shared" si="0"/>
        <v>10500</v>
      </c>
      <c r="J17" s="58" t="s">
        <v>52</v>
      </c>
    </row>
    <row r="18" s="1" customFormat="1" spans="1:10">
      <c r="A18" s="20"/>
      <c r="B18" s="21" t="s">
        <v>53</v>
      </c>
      <c r="C18" s="21"/>
      <c r="D18" s="22">
        <v>3</v>
      </c>
      <c r="E18" s="22" t="s">
        <v>49</v>
      </c>
      <c r="F18" s="22">
        <v>1</v>
      </c>
      <c r="G18" s="22" t="s">
        <v>44</v>
      </c>
      <c r="H18" s="23">
        <v>0</v>
      </c>
      <c r="I18" s="57">
        <f>H18*F18*D18</f>
        <v>0</v>
      </c>
      <c r="J18" s="58" t="s">
        <v>54</v>
      </c>
    </row>
    <row r="19" s="1" customFormat="1" spans="1:10">
      <c r="A19" s="20"/>
      <c r="B19" s="21" t="s">
        <v>55</v>
      </c>
      <c r="C19" s="21"/>
      <c r="D19" s="22">
        <v>15</v>
      </c>
      <c r="E19" s="22" t="s">
        <v>49</v>
      </c>
      <c r="F19" s="22">
        <v>3</v>
      </c>
      <c r="G19" s="22" t="s">
        <v>56</v>
      </c>
      <c r="H19" s="23">
        <v>100</v>
      </c>
      <c r="I19" s="57">
        <f t="shared" si="0"/>
        <v>4500</v>
      </c>
      <c r="J19" s="58" t="s">
        <v>57</v>
      </c>
    </row>
    <row r="20" s="1" customFormat="1" spans="1:10">
      <c r="A20" s="24" t="s">
        <v>58</v>
      </c>
      <c r="B20" s="25"/>
      <c r="C20" s="25"/>
      <c r="D20" s="26"/>
      <c r="E20" s="26"/>
      <c r="F20" s="26"/>
      <c r="G20" s="26"/>
      <c r="H20" s="26"/>
      <c r="I20" s="59">
        <f>SUM(I14:I19)</f>
        <v>56700</v>
      </c>
      <c r="J20" s="60"/>
    </row>
    <row r="21" s="1" customFormat="1" spans="1:10">
      <c r="A21" s="27" t="s">
        <v>59</v>
      </c>
      <c r="B21" s="28" t="s">
        <v>60</v>
      </c>
      <c r="C21" s="28"/>
      <c r="D21" s="29">
        <v>1</v>
      </c>
      <c r="E21" s="29" t="s">
        <v>61</v>
      </c>
      <c r="F21" s="29">
        <v>1</v>
      </c>
      <c r="G21" s="29" t="s">
        <v>62</v>
      </c>
      <c r="H21" s="30">
        <v>20000</v>
      </c>
      <c r="I21" s="57">
        <f t="shared" ref="I21:I24" si="1">H21*F21*D21</f>
        <v>20000</v>
      </c>
      <c r="J21" s="61" t="s">
        <v>63</v>
      </c>
    </row>
    <row r="22" s="1" customFormat="1" spans="1:10">
      <c r="A22" s="27" t="s">
        <v>64</v>
      </c>
      <c r="B22" s="28" t="s">
        <v>65</v>
      </c>
      <c r="C22" s="28"/>
      <c r="D22" s="29">
        <v>1</v>
      </c>
      <c r="E22" s="29" t="s">
        <v>61</v>
      </c>
      <c r="F22" s="29">
        <v>1</v>
      </c>
      <c r="G22" s="29" t="s">
        <v>44</v>
      </c>
      <c r="H22" s="30">
        <v>15000</v>
      </c>
      <c r="I22" s="57">
        <f t="shared" si="1"/>
        <v>15000</v>
      </c>
      <c r="J22" s="61"/>
    </row>
    <row r="23" s="1" customFormat="1" spans="1:10">
      <c r="A23" s="27" t="s">
        <v>59</v>
      </c>
      <c r="B23" s="28" t="s">
        <v>66</v>
      </c>
      <c r="C23" s="28"/>
      <c r="D23" s="29">
        <v>1</v>
      </c>
      <c r="E23" s="29" t="s">
        <v>61</v>
      </c>
      <c r="F23" s="29">
        <v>1</v>
      </c>
      <c r="G23" s="29" t="s">
        <v>62</v>
      </c>
      <c r="H23" s="30">
        <v>12000</v>
      </c>
      <c r="I23" s="57">
        <f t="shared" si="1"/>
        <v>12000</v>
      </c>
      <c r="J23" s="61" t="s">
        <v>67</v>
      </c>
    </row>
    <row r="24" s="1" customFormat="1" spans="1:10">
      <c r="A24" s="27"/>
      <c r="B24" s="28"/>
      <c r="C24" s="28"/>
      <c r="D24" s="29">
        <v>1</v>
      </c>
      <c r="E24" s="29" t="s">
        <v>61</v>
      </c>
      <c r="F24" s="29">
        <v>1</v>
      </c>
      <c r="G24" s="29" t="s">
        <v>62</v>
      </c>
      <c r="H24" s="30">
        <v>14000</v>
      </c>
      <c r="I24" s="57">
        <f t="shared" si="1"/>
        <v>14000</v>
      </c>
      <c r="J24" s="61"/>
    </row>
    <row r="25" s="1" customFormat="1" spans="1:10">
      <c r="A25" s="31" t="s">
        <v>68</v>
      </c>
      <c r="B25" s="32"/>
      <c r="C25" s="32"/>
      <c r="D25" s="26"/>
      <c r="E25" s="26"/>
      <c r="F25" s="26"/>
      <c r="G25" s="26"/>
      <c r="H25" s="26"/>
      <c r="I25" s="59">
        <f>SUM(I21:I24)</f>
        <v>61000</v>
      </c>
      <c r="J25" s="60"/>
    </row>
    <row r="26" s="1" customFormat="1" ht="17.25" customHeight="1" spans="1:10">
      <c r="A26" s="27" t="s">
        <v>69</v>
      </c>
      <c r="B26" s="33" t="s">
        <v>70</v>
      </c>
      <c r="C26" s="33"/>
      <c r="D26" s="22">
        <v>150</v>
      </c>
      <c r="E26" s="22" t="s">
        <v>71</v>
      </c>
      <c r="F26" s="22">
        <v>1</v>
      </c>
      <c r="G26" s="22" t="s">
        <v>44</v>
      </c>
      <c r="H26" s="33">
        <v>8</v>
      </c>
      <c r="I26" s="57">
        <f>D26*F26*H26</f>
        <v>1200</v>
      </c>
      <c r="J26" s="62"/>
    </row>
    <row r="27" s="1" customFormat="1" ht="17.25" customHeight="1" spans="1:10">
      <c r="A27" s="27"/>
      <c r="B27" s="33" t="s">
        <v>72</v>
      </c>
      <c r="C27" s="33"/>
      <c r="D27" s="22">
        <v>2</v>
      </c>
      <c r="E27" s="22" t="s">
        <v>73</v>
      </c>
      <c r="F27" s="22">
        <v>1</v>
      </c>
      <c r="G27" s="22" t="s">
        <v>44</v>
      </c>
      <c r="H27" s="33">
        <v>300</v>
      </c>
      <c r="I27" s="57">
        <f>D27*F27*H27</f>
        <v>600</v>
      </c>
      <c r="J27" s="62"/>
    </row>
    <row r="28" s="1" customFormat="1" ht="17.25" customHeight="1" spans="1:10">
      <c r="A28" s="27"/>
      <c r="B28" s="33" t="s">
        <v>74</v>
      </c>
      <c r="C28" s="33"/>
      <c r="D28" s="22">
        <v>180</v>
      </c>
      <c r="E28" s="22" t="s">
        <v>73</v>
      </c>
      <c r="F28" s="22">
        <v>1</v>
      </c>
      <c r="G28" s="22" t="s">
        <v>44</v>
      </c>
      <c r="H28" s="33">
        <v>8.3</v>
      </c>
      <c r="I28" s="57">
        <f>D28*F28*H28</f>
        <v>1494</v>
      </c>
      <c r="J28" s="62"/>
    </row>
    <row r="29" s="1" customFormat="1" ht="17.25" customHeight="1" spans="1:10">
      <c r="A29" s="27"/>
      <c r="B29" s="33" t="s">
        <v>75</v>
      </c>
      <c r="C29" s="33"/>
      <c r="D29" s="22">
        <v>160</v>
      </c>
      <c r="E29" s="22" t="s">
        <v>73</v>
      </c>
      <c r="F29" s="22">
        <v>1</v>
      </c>
      <c r="G29" s="22" t="s">
        <v>44</v>
      </c>
      <c r="H29" s="33">
        <v>24</v>
      </c>
      <c r="I29" s="57">
        <f>D29*F29*H29</f>
        <v>3840</v>
      </c>
      <c r="J29" s="62"/>
    </row>
    <row r="30" s="1" customFormat="1" spans="1:10">
      <c r="A30" s="24" t="s">
        <v>76</v>
      </c>
      <c r="B30" s="25"/>
      <c r="C30" s="25"/>
      <c r="D30" s="11"/>
      <c r="E30" s="11"/>
      <c r="F30" s="11"/>
      <c r="G30" s="11"/>
      <c r="H30" s="11"/>
      <c r="I30" s="12">
        <f>SUM(I26:I29)</f>
        <v>7134</v>
      </c>
      <c r="J30" s="63"/>
    </row>
    <row r="31" s="1" customFormat="1" spans="1:10">
      <c r="A31" s="34" t="s">
        <v>77</v>
      </c>
      <c r="B31" s="35" t="s">
        <v>78</v>
      </c>
      <c r="C31" s="35"/>
      <c r="D31" s="16">
        <v>1</v>
      </c>
      <c r="E31" s="16">
        <v>1</v>
      </c>
      <c r="F31" s="16">
        <v>1</v>
      </c>
      <c r="G31" s="16" t="s">
        <v>44</v>
      </c>
      <c r="H31" s="16">
        <v>5000</v>
      </c>
      <c r="I31" s="17">
        <f>D31*F31*H31</f>
        <v>5000</v>
      </c>
      <c r="J31" s="64"/>
    </row>
    <row r="32" s="1" customFormat="1" spans="1:10">
      <c r="A32" s="34"/>
      <c r="B32" s="35" t="s">
        <v>79</v>
      </c>
      <c r="C32" s="35"/>
      <c r="D32" s="16">
        <v>4</v>
      </c>
      <c r="E32" s="16" t="s">
        <v>43</v>
      </c>
      <c r="F32" s="16">
        <v>1</v>
      </c>
      <c r="G32" s="16" t="s">
        <v>44</v>
      </c>
      <c r="H32" s="16">
        <v>700</v>
      </c>
      <c r="I32" s="17">
        <f>D32*F32*H32</f>
        <v>2800</v>
      </c>
      <c r="J32" s="64"/>
    </row>
    <row r="33" s="1" customFormat="1" spans="1:10">
      <c r="A33" s="34"/>
      <c r="B33" s="35" t="s">
        <v>80</v>
      </c>
      <c r="C33" s="35"/>
      <c r="D33" s="16">
        <v>1</v>
      </c>
      <c r="E33" s="16" t="s">
        <v>44</v>
      </c>
      <c r="F33" s="16">
        <v>1</v>
      </c>
      <c r="G33" s="16" t="s">
        <v>44</v>
      </c>
      <c r="H33" s="16">
        <v>15000</v>
      </c>
      <c r="I33" s="17">
        <f>D33*F33*H33</f>
        <v>15000</v>
      </c>
      <c r="J33" s="64"/>
    </row>
    <row r="34" s="1" customFormat="1" spans="1:10">
      <c r="A34" s="24"/>
      <c r="B34" s="36"/>
      <c r="C34" s="36"/>
      <c r="D34" s="11"/>
      <c r="E34" s="11"/>
      <c r="F34" s="11"/>
      <c r="G34" s="11"/>
      <c r="H34" s="11"/>
      <c r="I34" s="12">
        <f>SUM(I31:I33)</f>
        <v>22800</v>
      </c>
      <c r="J34" s="63"/>
    </row>
    <row r="35" s="1" customFormat="1" spans="1:10">
      <c r="A35" s="37" t="s">
        <v>81</v>
      </c>
      <c r="B35" s="22" t="s">
        <v>82</v>
      </c>
      <c r="C35" s="22"/>
      <c r="D35" s="22">
        <v>1</v>
      </c>
      <c r="E35" s="22" t="s">
        <v>43</v>
      </c>
      <c r="F35" s="22">
        <v>2</v>
      </c>
      <c r="G35" s="22" t="s">
        <v>44</v>
      </c>
      <c r="H35" s="38">
        <v>2000</v>
      </c>
      <c r="I35" s="38">
        <f t="shared" ref="I35:I37" si="2">H35*F35*D35</f>
        <v>4000</v>
      </c>
      <c r="J35" s="65" t="s">
        <v>83</v>
      </c>
    </row>
    <row r="36" s="1" customFormat="1" spans="1:10">
      <c r="A36" s="37"/>
      <c r="B36" s="22" t="s">
        <v>84</v>
      </c>
      <c r="C36" s="22"/>
      <c r="D36" s="22">
        <v>1</v>
      </c>
      <c r="E36" s="22" t="s">
        <v>35</v>
      </c>
      <c r="F36" s="22">
        <v>4</v>
      </c>
      <c r="G36" s="22" t="s">
        <v>36</v>
      </c>
      <c r="H36" s="38">
        <v>400</v>
      </c>
      <c r="I36" s="38">
        <f t="shared" si="2"/>
        <v>1600</v>
      </c>
      <c r="J36" s="65"/>
    </row>
    <row r="37" s="1" customFormat="1" spans="1:10">
      <c r="A37" s="37"/>
      <c r="B37" s="22" t="s">
        <v>85</v>
      </c>
      <c r="C37" s="22"/>
      <c r="D37" s="22">
        <v>2</v>
      </c>
      <c r="E37" s="22" t="s">
        <v>43</v>
      </c>
      <c r="F37" s="22">
        <v>5</v>
      </c>
      <c r="G37" s="22" t="s">
        <v>61</v>
      </c>
      <c r="H37" s="38">
        <v>400</v>
      </c>
      <c r="I37" s="38">
        <f t="shared" si="2"/>
        <v>4000</v>
      </c>
      <c r="J37" s="65"/>
    </row>
    <row r="38" s="1" customFormat="1" spans="1:10">
      <c r="A38" s="24" t="s">
        <v>86</v>
      </c>
      <c r="B38" s="39"/>
      <c r="C38" s="39"/>
      <c r="D38" s="19"/>
      <c r="E38" s="19"/>
      <c r="F38" s="19"/>
      <c r="G38" s="19"/>
      <c r="H38" s="40"/>
      <c r="I38" s="12">
        <f>SUM(I35:I37)</f>
        <v>9600</v>
      </c>
      <c r="J38" s="63"/>
    </row>
    <row r="39" s="1" customFormat="1" spans="1:10">
      <c r="A39" s="41" t="s">
        <v>87</v>
      </c>
      <c r="B39" s="42"/>
      <c r="C39" s="43"/>
      <c r="D39" s="44"/>
      <c r="E39" s="44"/>
      <c r="F39" s="44"/>
      <c r="G39" s="44"/>
      <c r="H39" s="45"/>
      <c r="I39" s="66">
        <f>SUM(I20,I25,I30,I34,I38)</f>
        <v>157234</v>
      </c>
      <c r="J39" s="67"/>
    </row>
    <row r="40" s="1" customFormat="1" spans="1:10">
      <c r="A40" s="41" t="s">
        <v>88</v>
      </c>
      <c r="B40" s="42"/>
      <c r="C40" s="43"/>
      <c r="D40" s="44"/>
      <c r="E40" s="44"/>
      <c r="F40" s="44"/>
      <c r="G40" s="44"/>
      <c r="H40" s="45"/>
      <c r="I40" s="66">
        <f>I39*0.1</f>
        <v>15723.4</v>
      </c>
      <c r="J40" s="67"/>
    </row>
    <row r="41" s="1" customFormat="1" spans="1:10">
      <c r="A41" s="41" t="s">
        <v>89</v>
      </c>
      <c r="B41" s="42"/>
      <c r="C41" s="43"/>
      <c r="D41" s="44"/>
      <c r="E41" s="44"/>
      <c r="F41" s="44"/>
      <c r="G41" s="44"/>
      <c r="H41" s="45"/>
      <c r="I41" s="66">
        <f>SUM(I39:I40)</f>
        <v>172957.4</v>
      </c>
      <c r="J41" s="67"/>
    </row>
    <row r="42" s="1" customFormat="1" spans="1:10">
      <c r="A42" s="46" t="s">
        <v>90</v>
      </c>
      <c r="B42" s="47"/>
      <c r="C42" s="47"/>
      <c r="D42" s="48"/>
      <c r="E42" s="48"/>
      <c r="F42" s="48"/>
      <c r="G42" s="48"/>
      <c r="H42" s="48"/>
      <c r="I42" s="68">
        <f>I41*0.06</f>
        <v>10377.444</v>
      </c>
      <c r="J42" s="69"/>
    </row>
    <row r="43" s="1" customFormat="1" ht="17.25" spans="1:10">
      <c r="A43" s="49" t="s">
        <v>91</v>
      </c>
      <c r="B43" s="50"/>
      <c r="C43" s="51"/>
      <c r="D43" s="52"/>
      <c r="E43" s="52"/>
      <c r="F43" s="52"/>
      <c r="G43" s="52"/>
      <c r="H43" s="52"/>
      <c r="I43" s="70">
        <f>SUM(I41:I42)</f>
        <v>183334.844</v>
      </c>
      <c r="J43" s="71"/>
    </row>
  </sheetData>
  <mergeCells count="45">
    <mergeCell ref="A1:J1"/>
    <mergeCell ref="B3:C3"/>
    <mergeCell ref="B6:C6"/>
    <mergeCell ref="D6:I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19:C19"/>
    <mergeCell ref="A20:C20"/>
    <mergeCell ref="B21:C21"/>
    <mergeCell ref="B22:C22"/>
    <mergeCell ref="A25:C25"/>
    <mergeCell ref="B26:C26"/>
    <mergeCell ref="B27:C27"/>
    <mergeCell ref="B28:C28"/>
    <mergeCell ref="B29:C29"/>
    <mergeCell ref="A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A9:A12"/>
    <mergeCell ref="A14:A19"/>
    <mergeCell ref="A23:A24"/>
    <mergeCell ref="A26:A29"/>
    <mergeCell ref="A31:A33"/>
    <mergeCell ref="A35:A37"/>
    <mergeCell ref="J35:J37"/>
    <mergeCell ref="B23:C2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大理海湾国际酒店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caoli</cp:lastModifiedBy>
  <dcterms:created xsi:type="dcterms:W3CDTF">2012-11-28T09:47:00Z</dcterms:created>
  <cp:lastPrinted>2015-07-08T03:40:00Z</cp:lastPrinted>
  <dcterms:modified xsi:type="dcterms:W3CDTF">2017-10-25T03:16:31Z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