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快手观影项目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<sst xmlns="http://schemas.openxmlformats.org/spreadsheetml/2006/main" count="145" uniqueCount="71">
  <si>
    <t>客户名称</t>
  </si>
  <si>
    <t>业务联系人</t>
  </si>
  <si>
    <t>联系方式</t>
  </si>
  <si>
    <t>项目名称</t>
  </si>
  <si>
    <t>采购联系人</t>
  </si>
  <si>
    <t>徐岩</t>
  </si>
  <si>
    <t>项目日期</t>
  </si>
  <si>
    <t>接待人数</t>
  </si>
  <si>
    <t>目的地</t>
  </si>
  <si>
    <t>报价时间</t>
  </si>
  <si>
    <t>项目经理</t>
  </si>
  <si>
    <t>张兆洁</t>
  </si>
  <si>
    <t>邮箱地址</t>
  </si>
  <si>
    <t>zhangzhaojie@cct.cn</t>
  </si>
  <si>
    <t>收入明细</t>
  </si>
  <si>
    <t>项目</t>
  </si>
  <si>
    <t>需求类型</t>
  </si>
  <si>
    <t>数量</t>
  </si>
  <si>
    <t>单位</t>
  </si>
  <si>
    <t>单价</t>
  </si>
  <si>
    <t>预估采购金额</t>
  </si>
  <si>
    <t>备注</t>
  </si>
  <si>
    <t>会议
（含场地）</t>
  </si>
  <si>
    <t>会议名称</t>
  </si>
  <si>
    <t>全天场租</t>
  </si>
  <si>
    <t>pcs</t>
  </si>
  <si>
    <t>元</t>
  </si>
  <si>
    <t>影院全天场地包场费</t>
  </si>
  <si>
    <t>单项小计:</t>
  </si>
  <si>
    <t>餐饮</t>
  </si>
  <si>
    <t>嘉宾用餐</t>
  </si>
  <si>
    <t>特色餐</t>
  </si>
  <si>
    <t>预估餐费吗，据实结算</t>
  </si>
  <si>
    <t>制作物料</t>
  </si>
  <si>
    <t>易拉宝</t>
  </si>
  <si>
    <t>物料</t>
  </si>
  <si>
    <t>个</t>
  </si>
  <si>
    <t>签到台/指引，易拉宝</t>
  </si>
  <si>
    <t>伴手礼</t>
  </si>
  <si>
    <t>套</t>
  </si>
  <si>
    <t>据实结算</t>
  </si>
  <si>
    <t>牛皮纸信封</t>
  </si>
  <si>
    <t>工作人员</t>
  </si>
  <si>
    <t>活动现场前期运营</t>
  </si>
  <si>
    <t>人/次</t>
  </si>
  <si>
    <t>工作时长8小时、供应商自有人员</t>
  </si>
  <si>
    <t>活动现场执行人员</t>
  </si>
  <si>
    <t>摄像师</t>
  </si>
  <si>
    <t>工作时间4个小时，据实结算，含两台摄像仪器</t>
  </si>
  <si>
    <t>摄影师</t>
  </si>
  <si>
    <t>工作时间4个小时，据实结算，含云相册，修图服务</t>
  </si>
  <si>
    <t>速记人员</t>
  </si>
  <si>
    <t>按3小时核算，超时200元/小时</t>
  </si>
  <si>
    <t>人员补助</t>
  </si>
  <si>
    <t>餐补</t>
  </si>
  <si>
    <t>其他</t>
  </si>
  <si>
    <t>7月12日当天4名 执行人员，摄影摄像4名，速记人员1名</t>
  </si>
  <si>
    <t>交通补助</t>
  </si>
  <si>
    <t>运营费用</t>
  </si>
  <si>
    <t>备用金</t>
  </si>
  <si>
    <t>嘉宾交通费</t>
  </si>
  <si>
    <t>备用金税点</t>
  </si>
  <si>
    <t>灯光</t>
  </si>
  <si>
    <t>个/次</t>
  </si>
  <si>
    <t>按2个采访灯，4个影厅灯核算，据实结算</t>
  </si>
  <si>
    <t>快递费</t>
  </si>
  <si>
    <t>剩余物料快递费，据实结算</t>
  </si>
  <si>
    <t>合计（货币单位）</t>
  </si>
  <si>
    <t>服务费（人民币：元）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</si>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</sst>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sz val="10"/>
      <color rgb="FF0000FF"/>
      <name val="Arial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b/>
      <i/>
      <sz val="9"/>
      <color indexed="12"/>
      <name val="微软雅黑"/>
      <charset val="134"/>
    </font>
    <font>
      <sz val="10"/>
      <color indexed="10"/>
      <name val="微软雅黑"/>
      <charset val="134"/>
    </font>
    <font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23" applyNumberFormat="0" applyAlignment="0" applyProtection="0">
      <alignment vertical="center"/>
    </xf>
    <xf numFmtId="0" fontId="31" fillId="10" borderId="24" applyNumberFormat="0" applyAlignment="0" applyProtection="0">
      <alignment vertical="center"/>
    </xf>
    <xf numFmtId="0" fontId="32" fillId="10" borderId="23" applyNumberFormat="0" applyAlignment="0" applyProtection="0">
      <alignment vertical="center"/>
    </xf>
    <xf numFmtId="0" fontId="33" fillId="11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176" fontId="41" fillId="0" borderId="0" applyFont="0" applyFill="0" applyBorder="0" applyAlignment="0" applyProtection="0"/>
    <xf numFmtId="0" fontId="41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14" fontId="6" fillId="0" borderId="2" xfId="6" applyNumberFormat="1" applyFont="1" applyFill="1" applyBorder="1" applyAlignment="1" applyProtection="1">
      <alignment horizontal="left" vertical="center"/>
    </xf>
    <xf numFmtId="14" fontId="3" fillId="0" borderId="3" xfId="0" applyNumberFormat="1" applyFont="1" applyFill="1" applyBorder="1" applyAlignment="1">
      <alignment horizontal="left" vertical="center"/>
    </xf>
    <xf numFmtId="14" fontId="3" fillId="0" borderId="4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0" fontId="8" fillId="3" borderId="4" xfId="1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177" fontId="5" fillId="0" borderId="5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178" fontId="5" fillId="0" borderId="5" xfId="1" applyNumberFormat="1" applyFont="1" applyBorder="1" applyAlignment="1">
      <alignment vertical="center"/>
    </xf>
    <xf numFmtId="179" fontId="10" fillId="4" borderId="1" xfId="1" applyNumberFormat="1" applyFont="1" applyFill="1" applyBorder="1" applyAlignment="1">
      <alignment horizontal="right" vertical="center"/>
    </xf>
    <xf numFmtId="179" fontId="10" fillId="4" borderId="3" xfId="1" applyNumberFormat="1" applyFont="1" applyFill="1" applyBorder="1" applyAlignment="1">
      <alignment horizontal="right" vertical="center"/>
    </xf>
    <xf numFmtId="0" fontId="5" fillId="0" borderId="5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78" fontId="5" fillId="5" borderId="5" xfId="1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8" fontId="12" fillId="0" borderId="5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9" fillId="6" borderId="5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 wrapText="1"/>
    </xf>
    <xf numFmtId="178" fontId="8" fillId="3" borderId="5" xfId="1" applyNumberFormat="1" applyFont="1" applyFill="1" applyBorder="1" applyAlignment="1">
      <alignment horizontal="center" vertical="center"/>
    </xf>
    <xf numFmtId="177" fontId="8" fillId="3" borderId="12" xfId="1" applyNumberFormat="1" applyFont="1" applyFill="1" applyBorder="1" applyAlignment="1">
      <alignment horizontal="center" vertical="center"/>
    </xf>
    <xf numFmtId="40" fontId="5" fillId="0" borderId="5" xfId="1" applyNumberFormat="1" applyFont="1" applyBorder="1" applyAlignment="1">
      <alignment horizontal="right" vertical="center"/>
    </xf>
    <xf numFmtId="58" fontId="16" fillId="0" borderId="5" xfId="1" applyNumberFormat="1" applyFont="1" applyFill="1" applyBorder="1" applyAlignment="1">
      <alignment horizontal="center" vertical="center" wrapText="1"/>
    </xf>
    <xf numFmtId="179" fontId="10" fillId="4" borderId="4" xfId="1" applyNumberFormat="1" applyFont="1" applyFill="1" applyBorder="1" applyAlignment="1">
      <alignment horizontal="right" vertical="center"/>
    </xf>
    <xf numFmtId="178" fontId="10" fillId="4" borderId="2" xfId="49" applyNumberFormat="1" applyFont="1" applyFill="1" applyBorder="1" applyAlignment="1">
      <alignment horizontal="right" vertical="center"/>
    </xf>
    <xf numFmtId="177" fontId="17" fillId="4" borderId="12" xfId="1" applyNumberFormat="1" applyFont="1" applyFill="1" applyBorder="1" applyAlignment="1">
      <alignment horizontal="center" vertical="center" wrapText="1"/>
    </xf>
    <xf numFmtId="40" fontId="5" fillId="0" borderId="14" xfId="1" applyNumberFormat="1" applyFont="1" applyBorder="1" applyAlignment="1">
      <alignment horizontal="right" vertical="center"/>
    </xf>
    <xf numFmtId="178" fontId="5" fillId="0" borderId="15" xfId="1" applyNumberFormat="1" applyFont="1" applyBorder="1" applyAlignment="1">
      <alignment vertical="center"/>
    </xf>
    <xf numFmtId="177" fontId="16" fillId="6" borderId="12" xfId="1" applyNumberFormat="1" applyFont="1" applyFill="1" applyBorder="1" applyAlignment="1">
      <alignment horizontal="center" vertical="center" wrapText="1"/>
    </xf>
    <xf numFmtId="177" fontId="16" fillId="0" borderId="12" xfId="1" applyNumberFormat="1" applyFont="1" applyFill="1" applyBorder="1" applyAlignment="1">
      <alignment horizontal="center" vertical="center" wrapText="1"/>
    </xf>
    <xf numFmtId="178" fontId="5" fillId="0" borderId="5" xfId="1" applyNumberFormat="1" applyFont="1" applyBorder="1" applyAlignment="1">
      <alignment horizontal="right" vertical="center"/>
    </xf>
    <xf numFmtId="177" fontId="16" fillId="0" borderId="5" xfId="1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78" fontId="12" fillId="0" borderId="5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178" fontId="7" fillId="2" borderId="5" xfId="49" applyNumberFormat="1" applyFont="1" applyFill="1" applyBorder="1" applyAlignment="1">
      <alignment horizontal="right" vertical="center"/>
    </xf>
    <xf numFmtId="179" fontId="18" fillId="2" borderId="12" xfId="49" applyNumberFormat="1" applyFont="1" applyFill="1" applyBorder="1" applyAlignment="1">
      <alignment horizontal="center" vertical="center" wrapText="1"/>
    </xf>
    <xf numFmtId="9" fontId="19" fillId="5" borderId="5" xfId="0" applyNumberFormat="1" applyFont="1" applyFill="1" applyBorder="1" applyAlignment="1">
      <alignment horizontal="center" vertical="center"/>
    </xf>
    <xf numFmtId="178" fontId="20" fillId="7" borderId="5" xfId="49" applyNumberFormat="1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178" fontId="10" fillId="0" borderId="5" xfId="49" applyNumberFormat="1" applyFont="1" applyFill="1" applyBorder="1" applyAlignment="1">
      <alignment horizontal="right" vertical="center"/>
    </xf>
    <xf numFmtId="177" fontId="17" fillId="0" borderId="12" xfId="1" applyNumberFormat="1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/>
    </xf>
    <xf numFmtId="178" fontId="14" fillId="6" borderId="18" xfId="49" applyNumberFormat="1" applyFont="1" applyFill="1" applyBorder="1" applyAlignment="1">
      <alignment horizontal="right" vertical="center"/>
    </xf>
    <xf numFmtId="179" fontId="14" fillId="6" borderId="19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90" zoomScaleNormal="90" topLeftCell="B14" workbookViewId="0">
      <selection activeCell="J41" sqref="J41"/>
    </sheetView>
  </sheetViews>
  <sheetFormatPr defaultColWidth="12.9181818181818" defaultRowHeight="16.5"/>
  <cols>
    <col min="1" max="1" width="21.0363636363636" style="1" customWidth="1"/>
    <col min="2" max="2" width="44.9090909090909" style="1" customWidth="1"/>
    <col min="3" max="3" width="19.8545454545455" style="1" customWidth="1"/>
    <col min="4" max="5" width="12.7636363636364" style="2"/>
    <col min="6" max="6" width="12.3636363636364" style="1" customWidth="1"/>
    <col min="7" max="7" width="12.9181818181818" style="1"/>
    <col min="8" max="8" width="15.7545454545455" style="1" customWidth="1"/>
    <col min="9" max="9" width="16.7818181818182" style="1" customWidth="1"/>
    <col min="10" max="10" width="18.2727272727273" style="1" customWidth="1"/>
    <col min="11" max="11" width="40.7272727272727" style="3" customWidth="1"/>
    <col min="12" max="16384" width="12.9181818181818" style="1"/>
  </cols>
  <sheetData>
    <row r="1" s="1" customFormat="1" ht="15" spans="1:11">
      <c r="A1" s="4" t="s">
        <v>0</v>
      </c>
      <c r="B1" s="5"/>
      <c r="C1" s="6"/>
      <c r="D1" s="6"/>
      <c r="E1" s="6"/>
      <c r="F1" s="7"/>
      <c r="G1" s="8" t="s">
        <v>1</v>
      </c>
      <c r="H1" s="5"/>
      <c r="I1" s="7"/>
      <c r="J1" s="58" t="s">
        <v>2</v>
      </c>
      <c r="K1" s="59"/>
    </row>
    <row r="2" s="1" customFormat="1" ht="15" spans="1:11">
      <c r="A2" s="4" t="s">
        <v>3</v>
      </c>
      <c r="B2" s="5"/>
      <c r="C2" s="6"/>
      <c r="D2" s="6"/>
      <c r="E2" s="6"/>
      <c r="F2" s="7"/>
      <c r="G2" s="8" t="s">
        <v>4</v>
      </c>
      <c r="H2" s="5" t="s">
        <v>5</v>
      </c>
      <c r="I2" s="7"/>
      <c r="J2" s="58" t="s">
        <v>2</v>
      </c>
      <c r="K2" s="59">
        <v>13251589043</v>
      </c>
    </row>
    <row r="3" s="1" customFormat="1" ht="15" spans="1:11">
      <c r="A3" s="4" t="s">
        <v>6</v>
      </c>
      <c r="B3" s="9">
        <v>45485</v>
      </c>
      <c r="C3" s="10" t="s">
        <v>7</v>
      </c>
      <c r="D3" s="11"/>
      <c r="E3" s="12"/>
      <c r="F3" s="13"/>
      <c r="G3" s="14" t="s">
        <v>8</v>
      </c>
      <c r="H3" s="15"/>
      <c r="I3" s="60"/>
      <c r="J3" s="20" t="s">
        <v>9</v>
      </c>
      <c r="K3" s="61"/>
    </row>
    <row r="4" s="1" customFormat="1" ht="15" spans="1:11">
      <c r="A4" s="4" t="s">
        <v>10</v>
      </c>
      <c r="B4" s="16" t="s">
        <v>11</v>
      </c>
      <c r="C4" s="10" t="s">
        <v>12</v>
      </c>
      <c r="D4" s="17" t="s">
        <v>13</v>
      </c>
      <c r="E4" s="18"/>
      <c r="F4" s="19"/>
      <c r="G4" s="20" t="s">
        <v>2</v>
      </c>
      <c r="H4" s="21"/>
      <c r="I4" s="62">
        <v>13811830485</v>
      </c>
      <c r="J4" s="63"/>
      <c r="K4" s="64"/>
    </row>
    <row r="5" s="1" customFormat="1" ht="15" spans="1:11">
      <c r="A5" s="22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65"/>
    </row>
    <row r="6" s="1" customFormat="1" ht="15" spans="1:11">
      <c r="A6" s="24" t="s">
        <v>15</v>
      </c>
      <c r="B6" s="25"/>
      <c r="C6" s="26" t="s">
        <v>16</v>
      </c>
      <c r="D6" s="27" t="s">
        <v>17</v>
      </c>
      <c r="E6" s="28"/>
      <c r="F6" s="27" t="s">
        <v>18</v>
      </c>
      <c r="G6" s="28"/>
      <c r="H6" s="27" t="s">
        <v>19</v>
      </c>
      <c r="I6" s="28"/>
      <c r="J6" s="66" t="s">
        <v>20</v>
      </c>
      <c r="K6" s="67" t="s">
        <v>21</v>
      </c>
    </row>
    <row r="7" s="1" customFormat="1" ht="27" spans="1:11">
      <c r="A7" s="29" t="s">
        <v>22</v>
      </c>
      <c r="B7" s="30" t="s">
        <v>23</v>
      </c>
      <c r="C7" s="30" t="s">
        <v>24</v>
      </c>
      <c r="D7" s="31">
        <v>1</v>
      </c>
      <c r="E7" s="32"/>
      <c r="F7" s="33" t="s">
        <v>25</v>
      </c>
      <c r="G7" s="34"/>
      <c r="H7" s="35">
        <v>30000</v>
      </c>
      <c r="I7" s="68" t="s">
        <v>26</v>
      </c>
      <c r="J7" s="35">
        <f>D7*H7</f>
        <v>30000</v>
      </c>
      <c r="K7" s="69" t="s">
        <v>27</v>
      </c>
    </row>
    <row r="8" s="1" customFormat="1" ht="15" spans="1:11">
      <c r="A8" s="36" t="s">
        <v>28</v>
      </c>
      <c r="B8" s="37"/>
      <c r="C8" s="37"/>
      <c r="D8" s="37"/>
      <c r="E8" s="37"/>
      <c r="F8" s="37"/>
      <c r="G8" s="37"/>
      <c r="H8" s="37"/>
      <c r="I8" s="70"/>
      <c r="J8" s="71">
        <f>SUM(J7:J7)</f>
        <v>30000</v>
      </c>
      <c r="K8" s="72"/>
    </row>
    <row r="9" s="1" customFormat="1" ht="15" spans="1:11">
      <c r="A9" s="24" t="s">
        <v>15</v>
      </c>
      <c r="B9" s="25"/>
      <c r="C9" s="26" t="s">
        <v>16</v>
      </c>
      <c r="D9" s="27" t="s">
        <v>17</v>
      </c>
      <c r="E9" s="28"/>
      <c r="F9" s="27" t="s">
        <v>18</v>
      </c>
      <c r="G9" s="28"/>
      <c r="H9" s="27" t="s">
        <v>19</v>
      </c>
      <c r="I9" s="28"/>
      <c r="J9" s="66" t="s">
        <v>20</v>
      </c>
      <c r="K9" s="67" t="s">
        <v>21</v>
      </c>
    </row>
    <row r="10" s="1" customFormat="1" ht="15" spans="1:11">
      <c r="A10" s="29" t="s">
        <v>29</v>
      </c>
      <c r="B10" s="30" t="s">
        <v>30</v>
      </c>
      <c r="C10" s="38" t="s">
        <v>31</v>
      </c>
      <c r="D10" s="31">
        <v>160</v>
      </c>
      <c r="E10" s="32"/>
      <c r="F10" s="33" t="s">
        <v>25</v>
      </c>
      <c r="G10" s="34"/>
      <c r="H10" s="35">
        <v>300</v>
      </c>
      <c r="I10" s="68" t="s">
        <v>26</v>
      </c>
      <c r="J10" s="35">
        <f t="shared" ref="J10:J15" si="0">D10*H10</f>
        <v>48000</v>
      </c>
      <c r="K10" s="69" t="s">
        <v>32</v>
      </c>
    </row>
    <row r="11" s="1" customFormat="1" ht="15" spans="1:11">
      <c r="A11" s="36" t="s">
        <v>28</v>
      </c>
      <c r="B11" s="37"/>
      <c r="C11" s="37"/>
      <c r="D11" s="37"/>
      <c r="E11" s="37"/>
      <c r="F11" s="37"/>
      <c r="G11" s="37"/>
      <c r="H11" s="37"/>
      <c r="I11" s="70"/>
      <c r="J11" s="71">
        <f>SUM(J10:J10)</f>
        <v>48000</v>
      </c>
      <c r="K11" s="72"/>
    </row>
    <row r="12" s="1" customFormat="1" ht="15" spans="1:11">
      <c r="A12" s="24" t="s">
        <v>15</v>
      </c>
      <c r="B12" s="25"/>
      <c r="C12" s="26" t="s">
        <v>16</v>
      </c>
      <c r="D12" s="27" t="s">
        <v>17</v>
      </c>
      <c r="E12" s="28"/>
      <c r="F12" s="27" t="s">
        <v>18</v>
      </c>
      <c r="G12" s="28"/>
      <c r="H12" s="27" t="s">
        <v>19</v>
      </c>
      <c r="I12" s="28"/>
      <c r="J12" s="66" t="s">
        <v>20</v>
      </c>
      <c r="K12" s="67" t="s">
        <v>21</v>
      </c>
    </row>
    <row r="13" s="1" customFormat="1" ht="19.1" customHeight="1" spans="1:11">
      <c r="A13" s="39" t="s">
        <v>33</v>
      </c>
      <c r="B13" s="40" t="s">
        <v>34</v>
      </c>
      <c r="C13" s="41" t="s">
        <v>35</v>
      </c>
      <c r="D13" s="31">
        <v>10</v>
      </c>
      <c r="E13" s="32"/>
      <c r="F13" s="42" t="s">
        <v>36</v>
      </c>
      <c r="G13" s="43"/>
      <c r="H13" s="44">
        <v>350</v>
      </c>
      <c r="I13" s="73" t="s">
        <v>26</v>
      </c>
      <c r="J13" s="74">
        <f t="shared" si="0"/>
        <v>3500</v>
      </c>
      <c r="K13" s="75" t="s">
        <v>37</v>
      </c>
    </row>
    <row r="14" s="1" customFormat="1" ht="22.1" customHeight="1" spans="1:11">
      <c r="A14" s="39"/>
      <c r="B14" s="40" t="s">
        <v>38</v>
      </c>
      <c r="C14" s="41" t="s">
        <v>35</v>
      </c>
      <c r="D14" s="31">
        <v>160</v>
      </c>
      <c r="E14" s="32"/>
      <c r="F14" s="42" t="s">
        <v>39</v>
      </c>
      <c r="G14" s="43"/>
      <c r="H14" s="44">
        <v>300</v>
      </c>
      <c r="I14" s="73" t="s">
        <v>26</v>
      </c>
      <c r="J14" s="74">
        <f t="shared" si="0"/>
        <v>48000</v>
      </c>
      <c r="K14" s="75" t="s">
        <v>40</v>
      </c>
    </row>
    <row r="15" s="1" customFormat="1" ht="15" spans="1:11">
      <c r="A15" s="39"/>
      <c r="B15" s="40" t="s">
        <v>41</v>
      </c>
      <c r="C15" s="41" t="s">
        <v>35</v>
      </c>
      <c r="D15" s="31">
        <v>160</v>
      </c>
      <c r="E15" s="32"/>
      <c r="F15" s="42" t="s">
        <v>25</v>
      </c>
      <c r="G15" s="43"/>
      <c r="H15" s="35">
        <v>14</v>
      </c>
      <c r="I15" s="73" t="s">
        <v>26</v>
      </c>
      <c r="J15" s="74">
        <f t="shared" si="0"/>
        <v>2240</v>
      </c>
      <c r="K15" s="76" t="s">
        <v>40</v>
      </c>
    </row>
    <row r="16" s="1" customFormat="1" ht="15" spans="1:11">
      <c r="A16" s="36" t="s">
        <v>28</v>
      </c>
      <c r="B16" s="37"/>
      <c r="C16" s="37"/>
      <c r="D16" s="37"/>
      <c r="E16" s="37"/>
      <c r="F16" s="37"/>
      <c r="G16" s="37"/>
      <c r="H16" s="37"/>
      <c r="I16" s="70"/>
      <c r="J16" s="71">
        <f>SUM(J13:J15)</f>
        <v>53740</v>
      </c>
      <c r="K16" s="72"/>
    </row>
    <row r="17" s="1" customFormat="1" ht="15" spans="1:11">
      <c r="A17" s="24" t="s">
        <v>15</v>
      </c>
      <c r="B17" s="25"/>
      <c r="C17" s="26" t="s">
        <v>16</v>
      </c>
      <c r="D17" s="27" t="s">
        <v>17</v>
      </c>
      <c r="E17" s="28"/>
      <c r="F17" s="27" t="s">
        <v>18</v>
      </c>
      <c r="G17" s="28"/>
      <c r="H17" s="27" t="s">
        <v>19</v>
      </c>
      <c r="I17" s="28"/>
      <c r="J17" s="66" t="s">
        <v>20</v>
      </c>
      <c r="K17" s="67" t="s">
        <v>21</v>
      </c>
    </row>
    <row r="18" s="1" customFormat="1" ht="15" spans="1:11">
      <c r="A18" s="45" t="s">
        <v>42</v>
      </c>
      <c r="B18" s="38" t="s">
        <v>43</v>
      </c>
      <c r="C18" s="41" t="s">
        <v>42</v>
      </c>
      <c r="D18" s="31">
        <v>1</v>
      </c>
      <c r="E18" s="32"/>
      <c r="F18" s="31" t="s">
        <v>44</v>
      </c>
      <c r="G18" s="32"/>
      <c r="H18" s="46">
        <v>1000</v>
      </c>
      <c r="I18" s="68" t="s">
        <v>26</v>
      </c>
      <c r="J18" s="77">
        <f t="shared" ref="J18:J25" si="1">H18*D18</f>
        <v>1000</v>
      </c>
      <c r="K18" s="78" t="s">
        <v>45</v>
      </c>
    </row>
    <row r="19" s="1" customFormat="1" ht="15" spans="1:11">
      <c r="A19" s="47"/>
      <c r="B19" s="38" t="s">
        <v>46</v>
      </c>
      <c r="C19" s="41" t="s">
        <v>42</v>
      </c>
      <c r="D19" s="31">
        <v>4</v>
      </c>
      <c r="E19" s="32"/>
      <c r="F19" s="31" t="s">
        <v>44</v>
      </c>
      <c r="G19" s="32"/>
      <c r="H19" s="46">
        <v>800</v>
      </c>
      <c r="I19" s="68" t="s">
        <v>26</v>
      </c>
      <c r="J19" s="77">
        <f t="shared" si="1"/>
        <v>3200</v>
      </c>
      <c r="K19" s="78"/>
    </row>
    <row r="20" s="1" customFormat="1" ht="15" spans="1:11">
      <c r="A20" s="47"/>
      <c r="B20" s="38" t="s">
        <v>47</v>
      </c>
      <c r="C20" s="41" t="s">
        <v>42</v>
      </c>
      <c r="D20" s="31">
        <v>2</v>
      </c>
      <c r="E20" s="32"/>
      <c r="F20" s="31" t="s">
        <v>44</v>
      </c>
      <c r="G20" s="32"/>
      <c r="H20" s="46">
        <v>3000</v>
      </c>
      <c r="I20" s="68" t="s">
        <v>26</v>
      </c>
      <c r="J20" s="77">
        <f t="shared" si="1"/>
        <v>6000</v>
      </c>
      <c r="K20" s="78" t="s">
        <v>48</v>
      </c>
    </row>
    <row r="21" s="1" customFormat="1" ht="15" spans="1:11">
      <c r="A21" s="47"/>
      <c r="B21" s="38" t="s">
        <v>49</v>
      </c>
      <c r="C21" s="41" t="s">
        <v>42</v>
      </c>
      <c r="D21" s="31">
        <v>2</v>
      </c>
      <c r="E21" s="32"/>
      <c r="F21" s="31" t="s">
        <v>44</v>
      </c>
      <c r="G21" s="32"/>
      <c r="H21" s="46">
        <v>3000</v>
      </c>
      <c r="I21" s="68" t="s">
        <v>26</v>
      </c>
      <c r="J21" s="77">
        <f t="shared" si="1"/>
        <v>6000</v>
      </c>
      <c r="K21" s="78" t="s">
        <v>50</v>
      </c>
    </row>
    <row r="22" s="1" customFormat="1" ht="15" spans="1:11">
      <c r="A22" s="47"/>
      <c r="B22" s="38" t="s">
        <v>51</v>
      </c>
      <c r="C22" s="41" t="s">
        <v>42</v>
      </c>
      <c r="D22" s="31">
        <v>1</v>
      </c>
      <c r="E22" s="32"/>
      <c r="F22" s="31" t="s">
        <v>44</v>
      </c>
      <c r="G22" s="32"/>
      <c r="H22" s="46">
        <v>1500</v>
      </c>
      <c r="I22" s="68" t="s">
        <v>26</v>
      </c>
      <c r="J22" s="77">
        <f t="shared" si="1"/>
        <v>1500</v>
      </c>
      <c r="K22" s="79" t="s">
        <v>52</v>
      </c>
    </row>
    <row r="23" s="1" customFormat="1" ht="29" spans="1:11">
      <c r="A23" s="48" t="s">
        <v>53</v>
      </c>
      <c r="B23" s="38" t="s">
        <v>54</v>
      </c>
      <c r="C23" s="41" t="s">
        <v>55</v>
      </c>
      <c r="D23" s="31">
        <v>9</v>
      </c>
      <c r="E23" s="32"/>
      <c r="F23" s="31" t="s">
        <v>44</v>
      </c>
      <c r="G23" s="32"/>
      <c r="H23" s="46">
        <v>100</v>
      </c>
      <c r="I23" s="68" t="s">
        <v>26</v>
      </c>
      <c r="J23" s="77">
        <f t="shared" si="1"/>
        <v>900</v>
      </c>
      <c r="K23" s="79" t="s">
        <v>56</v>
      </c>
    </row>
    <row r="24" s="1" customFormat="1" ht="29" spans="1:11">
      <c r="A24" s="48"/>
      <c r="B24" s="38" t="s">
        <v>57</v>
      </c>
      <c r="C24" s="41" t="s">
        <v>55</v>
      </c>
      <c r="D24" s="31">
        <v>9</v>
      </c>
      <c r="E24" s="32"/>
      <c r="F24" s="31" t="s">
        <v>44</v>
      </c>
      <c r="G24" s="32"/>
      <c r="H24" s="46">
        <v>100</v>
      </c>
      <c r="I24" s="68" t="s">
        <v>26</v>
      </c>
      <c r="J24" s="77">
        <f t="shared" si="1"/>
        <v>900</v>
      </c>
      <c r="K24" s="79" t="s">
        <v>56</v>
      </c>
    </row>
    <row r="25" s="1" customFormat="1" ht="15" spans="1:11">
      <c r="A25" s="36" t="s">
        <v>28</v>
      </c>
      <c r="B25" s="37"/>
      <c r="C25" s="37"/>
      <c r="D25" s="37"/>
      <c r="E25" s="37"/>
      <c r="F25" s="37"/>
      <c r="G25" s="37"/>
      <c r="H25" s="37"/>
      <c r="I25" s="70"/>
      <c r="J25" s="71">
        <f>SUM(J18:J24)</f>
        <v>19500</v>
      </c>
      <c r="K25" s="72"/>
    </row>
    <row r="26" s="1" customFormat="1" ht="15" spans="1:11">
      <c r="A26" s="24" t="s">
        <v>15</v>
      </c>
      <c r="B26" s="25"/>
      <c r="C26" s="26" t="s">
        <v>16</v>
      </c>
      <c r="D26" s="27" t="s">
        <v>17</v>
      </c>
      <c r="E26" s="28"/>
      <c r="F26" s="27" t="s">
        <v>18</v>
      </c>
      <c r="G26" s="28"/>
      <c r="H26" s="27" t="s">
        <v>19</v>
      </c>
      <c r="I26" s="28"/>
      <c r="J26" s="66" t="s">
        <v>20</v>
      </c>
      <c r="K26" s="67" t="s">
        <v>21</v>
      </c>
    </row>
    <row r="27" s="1" customFormat="1" ht="15" spans="1:11">
      <c r="A27" s="49" t="s">
        <v>58</v>
      </c>
      <c r="B27" s="38" t="s">
        <v>59</v>
      </c>
      <c r="C27" s="30" t="s">
        <v>55</v>
      </c>
      <c r="D27" s="38">
        <v>150</v>
      </c>
      <c r="E27" s="38"/>
      <c r="F27" s="38" t="s">
        <v>44</v>
      </c>
      <c r="G27" s="38"/>
      <c r="H27" s="50">
        <v>1000</v>
      </c>
      <c r="I27" s="80" t="s">
        <v>26</v>
      </c>
      <c r="J27" s="35">
        <f>D27*H27</f>
        <v>150000</v>
      </c>
      <c r="K27" s="78" t="s">
        <v>60</v>
      </c>
    </row>
    <row r="28" s="1" customFormat="1" ht="15" spans="1:11">
      <c r="A28" s="49"/>
      <c r="B28" s="38"/>
      <c r="C28" s="30" t="s">
        <v>55</v>
      </c>
      <c r="D28" s="38">
        <f>J27</f>
        <v>150000</v>
      </c>
      <c r="E28" s="38"/>
      <c r="F28" s="38" t="s">
        <v>44</v>
      </c>
      <c r="G28" s="38"/>
      <c r="H28" s="50">
        <v>0.1</v>
      </c>
      <c r="I28" s="80" t="s">
        <v>26</v>
      </c>
      <c r="J28" s="35">
        <f>D28*H28</f>
        <v>15000</v>
      </c>
      <c r="K28" s="78" t="s">
        <v>61</v>
      </c>
    </row>
    <row r="29" s="1" customFormat="1" ht="15" spans="1:11">
      <c r="A29" s="49"/>
      <c r="B29" s="38" t="s">
        <v>62</v>
      </c>
      <c r="C29" s="30" t="s">
        <v>55</v>
      </c>
      <c r="D29" s="38">
        <v>6</v>
      </c>
      <c r="E29" s="38"/>
      <c r="F29" s="38" t="s">
        <v>63</v>
      </c>
      <c r="G29" s="38"/>
      <c r="H29" s="50">
        <v>1600</v>
      </c>
      <c r="I29" s="80" t="s">
        <v>26</v>
      </c>
      <c r="J29" s="35">
        <f>D29*H29</f>
        <v>9600</v>
      </c>
      <c r="K29" s="78" t="s">
        <v>64</v>
      </c>
    </row>
    <row r="30" s="1" customFormat="1" ht="15" spans="1:11">
      <c r="A30" s="49"/>
      <c r="B30" s="38" t="s">
        <v>65</v>
      </c>
      <c r="C30" s="30" t="s">
        <v>55</v>
      </c>
      <c r="D30" s="38">
        <v>1</v>
      </c>
      <c r="E30" s="38"/>
      <c r="F30" s="38" t="s">
        <v>63</v>
      </c>
      <c r="G30" s="38"/>
      <c r="H30" s="50">
        <v>2000</v>
      </c>
      <c r="I30" s="80" t="s">
        <v>26</v>
      </c>
      <c r="J30" s="35">
        <f>D30*H30</f>
        <v>2000</v>
      </c>
      <c r="K30" s="78" t="s">
        <v>66</v>
      </c>
    </row>
    <row r="31" s="1" customFormat="1" ht="15" spans="1:11">
      <c r="A31" s="36" t="s">
        <v>28</v>
      </c>
      <c r="B31" s="37"/>
      <c r="C31" s="37"/>
      <c r="D31" s="37"/>
      <c r="E31" s="37"/>
      <c r="F31" s="37"/>
      <c r="G31" s="37"/>
      <c r="H31" s="37"/>
      <c r="I31" s="70"/>
      <c r="J31" s="71">
        <f>SUM(J27:J30)</f>
        <v>176600</v>
      </c>
      <c r="K31" s="72"/>
    </row>
    <row r="32" s="1" customFormat="1" ht="15" spans="1:11">
      <c r="A32" s="51" t="s">
        <v>67</v>
      </c>
      <c r="B32" s="52"/>
      <c r="C32" s="52"/>
      <c r="D32" s="52"/>
      <c r="E32" s="52"/>
      <c r="F32" s="52"/>
      <c r="G32" s="52"/>
      <c r="H32" s="52"/>
      <c r="I32" s="81"/>
      <c r="J32" s="82">
        <f>J8+J11+J16+J25+J31</f>
        <v>327840</v>
      </c>
      <c r="K32" s="83"/>
    </row>
    <row r="33" s="1" customFormat="1" ht="16.95" customHeight="1" spans="1:11">
      <c r="A33" s="53" t="s">
        <v>68</v>
      </c>
      <c r="B33" s="53"/>
      <c r="C33" s="53"/>
      <c r="D33" s="53"/>
      <c r="E33" s="53"/>
      <c r="F33" s="53"/>
      <c r="G33" s="53"/>
      <c r="H33" s="53"/>
      <c r="I33" s="84">
        <v>0.06</v>
      </c>
      <c r="J33" s="85">
        <f>J32*I33</f>
        <v>19670.4</v>
      </c>
      <c r="K33" s="86"/>
    </row>
    <row r="34" s="1" customFormat="1" ht="15" spans="1:11">
      <c r="A34" s="54" t="s">
        <v>69</v>
      </c>
      <c r="B34" s="55"/>
      <c r="C34" s="55"/>
      <c r="D34" s="55"/>
      <c r="E34" s="55"/>
      <c r="F34" s="55"/>
      <c r="G34" s="55"/>
      <c r="H34" s="55"/>
      <c r="I34" s="87"/>
      <c r="J34" s="88">
        <f>(J32+J33)*6%</f>
        <v>20850.624</v>
      </c>
      <c r="K34" s="89"/>
    </row>
    <row r="35" s="1" customFormat="1" ht="17.25" spans="1:11">
      <c r="A35" s="56" t="s">
        <v>70</v>
      </c>
      <c r="B35" s="57"/>
      <c r="C35" s="57"/>
      <c r="D35" s="57"/>
      <c r="E35" s="57"/>
      <c r="F35" s="57"/>
      <c r="G35" s="57"/>
      <c r="H35" s="57"/>
      <c r="I35" s="90"/>
      <c r="J35" s="91">
        <f>SUM(J32:J34)</f>
        <v>368361.024</v>
      </c>
      <c r="K35" s="92"/>
    </row>
  </sheetData>
  <mergeCells count="77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A8:I8"/>
    <mergeCell ref="A9:B9"/>
    <mergeCell ref="D9:E9"/>
    <mergeCell ref="F9:G9"/>
    <mergeCell ref="H9:I9"/>
    <mergeCell ref="D10:E10"/>
    <mergeCell ref="F10:G10"/>
    <mergeCell ref="A11:I11"/>
    <mergeCell ref="A12:B12"/>
    <mergeCell ref="D12:E12"/>
    <mergeCell ref="F12:G12"/>
    <mergeCell ref="H12:I12"/>
    <mergeCell ref="D13:E13"/>
    <mergeCell ref="F13:G13"/>
    <mergeCell ref="D14:E14"/>
    <mergeCell ref="F14:G14"/>
    <mergeCell ref="D15:E15"/>
    <mergeCell ref="F15:G15"/>
    <mergeCell ref="A16:I16"/>
    <mergeCell ref="A17:B17"/>
    <mergeCell ref="D17:E17"/>
    <mergeCell ref="F17:G17"/>
    <mergeCell ref="H17:I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A25:I25"/>
    <mergeCell ref="A26:B26"/>
    <mergeCell ref="D26:E26"/>
    <mergeCell ref="F26:G26"/>
    <mergeCell ref="H26:I26"/>
    <mergeCell ref="D27:E27"/>
    <mergeCell ref="F27:G27"/>
    <mergeCell ref="D28:E28"/>
    <mergeCell ref="F28:G28"/>
    <mergeCell ref="D29:E29"/>
    <mergeCell ref="F29:G29"/>
    <mergeCell ref="D30:E30"/>
    <mergeCell ref="F30:G30"/>
    <mergeCell ref="A31:I31"/>
    <mergeCell ref="A32:I32"/>
    <mergeCell ref="A33:H33"/>
    <mergeCell ref="A34:I34"/>
    <mergeCell ref="A35:I35"/>
    <mergeCell ref="A13:A15"/>
    <mergeCell ref="A18:A21"/>
    <mergeCell ref="A23:A24"/>
    <mergeCell ref="A27:A30"/>
    <mergeCell ref="B27:B28"/>
    <mergeCell ref="K18:K19"/>
  </mergeCells>
  <dataValidations count="4">
    <dataValidation type="list" allowBlank="1" showInputMessage="1" showErrorMessage="1" sqref="C7">
      <formula1>"半日场租,全天场租,半天会议包价,全天会议包价,进场费,茶歇,投影仪,其他"</formula1>
    </dataValidation>
    <dataValidation type="list" allowBlank="1" showInputMessage="1" showErrorMessage="1" sqref="C10">
      <formula1>"酒店早餐,自助午餐,围桌午餐,自助晚餐,围桌晚餐,鸡尾酒会,酒水,特色餐,其他"</formula1>
    </dataValidation>
    <dataValidation type="list" allowBlank="1" showInputMessage="1" showErrorMessage="1" sqref="C13 C14 C15">
      <formula1>"工作人员,餐费,住宿,交通,通信费,导游超时费,其他,物料"</formula1>
    </dataValidation>
    <dataValidation type="list" allowBlank="1" showInputMessage="1" showErrorMessage="1" sqref="C18 C19 C20 C23 C24 C21:C22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快手观影项目报价单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韩璐</cp:lastModifiedBy>
  <dcterms:created xsi:type="dcterms:W3CDTF">2023-05-12T11:15:00Z</dcterms:created>
  <dcterms:modified xsi:type="dcterms:W3CDTF">2024-07-10T08:27:18Z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A88C94F73B244D4C97B4AEB0D4B5336E_12</vt:lpwstr>
  </property>
</Properties>
</file>