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apple/Desktop/2018年项目/360推广2018年中合作伙伴大会/"/>
    </mc:Choice>
  </mc:AlternateContent>
  <bookViews>
    <workbookView xWindow="0" yWindow="460" windowWidth="28800" windowHeight="15940"/>
  </bookViews>
  <sheets>
    <sheet name="西宁索菲特" sheetId="12" r:id="rId1"/>
    <sheet name="机票明细" sheetId="14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4" i="14" l="1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I27" i="12"/>
  <c r="I28" i="12"/>
  <c r="I29" i="12"/>
  <c r="I30" i="12"/>
  <c r="I31" i="12"/>
  <c r="I32" i="12"/>
  <c r="I34" i="12"/>
  <c r="I35" i="12"/>
  <c r="I36" i="12"/>
  <c r="I37" i="12"/>
  <c r="I38" i="12"/>
  <c r="I40" i="12"/>
  <c r="I41" i="12"/>
  <c r="I42" i="12"/>
  <c r="I43" i="12"/>
  <c r="I44" i="12"/>
  <c r="I46" i="12"/>
  <c r="I47" i="12"/>
  <c r="I48" i="12"/>
  <c r="I49" i="12"/>
  <c r="I52" i="12"/>
  <c r="I54" i="12"/>
  <c r="I55" i="12"/>
  <c r="I56" i="12"/>
  <c r="I57" i="12"/>
  <c r="I58" i="12"/>
  <c r="I59" i="12"/>
  <c r="I60" i="12"/>
  <c r="I63" i="12"/>
  <c r="I64" i="12"/>
  <c r="I65" i="12"/>
  <c r="I66" i="12"/>
  <c r="I68" i="12"/>
  <c r="I69" i="12"/>
  <c r="I70" i="12"/>
  <c r="I71" i="12"/>
  <c r="I72" i="12"/>
  <c r="I74" i="12"/>
  <c r="I75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H6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195" i="12"/>
  <c r="I196" i="12"/>
  <c r="I197" i="12"/>
</calcChain>
</file>

<file path=xl/sharedStrings.xml><?xml version="1.0" encoding="utf-8"?>
<sst xmlns="http://schemas.openxmlformats.org/spreadsheetml/2006/main" count="928" uniqueCount="495">
  <si>
    <t>项目名称：360推广2018年中合作伴大会</t>
  </si>
  <si>
    <t>地点：西宁</t>
  </si>
  <si>
    <t>报价单位：康辉会展</t>
  </si>
  <si>
    <t>报价有效期：2018年6月11日-30日</t>
  </si>
  <si>
    <t>服务内容</t>
  </si>
  <si>
    <t>项目</t>
  </si>
  <si>
    <t>说明</t>
  </si>
  <si>
    <t>数量1</t>
  </si>
  <si>
    <t>单位</t>
  </si>
  <si>
    <t>数量2</t>
  </si>
  <si>
    <t>单价</t>
  </si>
  <si>
    <t>合计</t>
  </si>
  <si>
    <t>机票</t>
  </si>
  <si>
    <t>详见机票明细</t>
  </si>
  <si>
    <t>人</t>
  </si>
  <si>
    <t>往返</t>
  </si>
  <si>
    <t>酒店（西宁索菲特酒店）</t>
  </si>
  <si>
    <t>7月15日-19日</t>
  </si>
  <si>
    <t>标间</t>
  </si>
  <si>
    <t>间</t>
  </si>
  <si>
    <t>晚</t>
  </si>
  <si>
    <t>单间</t>
  </si>
  <si>
    <t>工作人员提前入住</t>
  </si>
  <si>
    <t>13日2人一标，14日5女3男</t>
  </si>
  <si>
    <t>间夜</t>
  </si>
  <si>
    <t>14日凌晨-15日搭建</t>
  </si>
  <si>
    <t>会场1088平米</t>
  </si>
  <si>
    <t>天</t>
  </si>
  <si>
    <t>主会场租赁</t>
  </si>
  <si>
    <t>分会场</t>
  </si>
  <si>
    <t>640平</t>
  </si>
  <si>
    <t>270平</t>
  </si>
  <si>
    <t>半天</t>
  </si>
  <si>
    <t>酒店合计</t>
  </si>
  <si>
    <t>餐饮服务</t>
  </si>
  <si>
    <t>西宁索菲特酒店</t>
  </si>
  <si>
    <t>16日圆桌晚宴</t>
  </si>
  <si>
    <t>桌</t>
  </si>
  <si>
    <t>次</t>
  </si>
  <si>
    <t>16&amp;17日中午自助</t>
  </si>
  <si>
    <t>16&amp;17日上下午茶歇</t>
  </si>
  <si>
    <t>酒水预估</t>
  </si>
  <si>
    <t>项</t>
  </si>
  <si>
    <t>VIP用餐</t>
  </si>
  <si>
    <t>餐饮合计</t>
  </si>
  <si>
    <t>机酒部分合计</t>
  </si>
  <si>
    <t>机票部分服务费3%</t>
  </si>
  <si>
    <t>酒店服务费5%</t>
  </si>
  <si>
    <t>机酒部分共计</t>
  </si>
  <si>
    <t>拓展费用</t>
  </si>
  <si>
    <t>大巴车</t>
  </si>
  <si>
    <t>辆</t>
  </si>
  <si>
    <t>午餐</t>
  </si>
  <si>
    <t>导游</t>
  </si>
  <si>
    <t>门票</t>
  </si>
  <si>
    <t>含景点内所有门票费用预估</t>
  </si>
  <si>
    <t>小程序</t>
  </si>
  <si>
    <t>计步小程序</t>
  </si>
  <si>
    <t>拓展活动类合计</t>
  </si>
  <si>
    <t>会务-搭建</t>
  </si>
  <si>
    <t>签到&amp;分会</t>
  </si>
  <si>
    <t xml:space="preserve">签到背板 </t>
  </si>
  <si>
    <t>木质结构挂板裱喷绘</t>
  </si>
  <si>
    <t>平米</t>
  </si>
  <si>
    <t>分会场 60人</t>
  </si>
  <si>
    <t>背景板6*3</t>
  </si>
  <si>
    <t>个</t>
  </si>
  <si>
    <t>分会场 300人</t>
  </si>
  <si>
    <t>背景8*4</t>
  </si>
  <si>
    <t>分会场 300人 地毯</t>
  </si>
  <si>
    <t>拉绒烟灰地毯</t>
  </si>
  <si>
    <t>指示牌  1m*2mH</t>
  </si>
  <si>
    <t>易拉宝</t>
  </si>
  <si>
    <t>套</t>
  </si>
  <si>
    <t>mingle区</t>
  </si>
  <si>
    <t>三角展架</t>
  </si>
  <si>
    <t>三角展架画面</t>
  </si>
  <si>
    <t>面</t>
  </si>
  <si>
    <t>三角展架中发光柱</t>
  </si>
  <si>
    <t>异形指示牌</t>
  </si>
  <si>
    <t>晚宴互动装饰及家具租赁预估</t>
  </si>
  <si>
    <t>主会场</t>
  </si>
  <si>
    <t xml:space="preserve">主舞台 </t>
  </si>
  <si>
    <t>钢木结构舞台</t>
  </si>
  <si>
    <t>找平板及围边</t>
  </si>
  <si>
    <t>12厘多层板找平及围边</t>
  </si>
  <si>
    <t>地毯</t>
  </si>
  <si>
    <t>普通烟灰地毯</t>
  </si>
  <si>
    <t>台阶</t>
  </si>
  <si>
    <t>木质结构制作铺地毯</t>
  </si>
  <si>
    <t>米</t>
  </si>
  <si>
    <t>发光字 360推广</t>
  </si>
  <si>
    <t>发光字 slogan</t>
  </si>
  <si>
    <t>斜板字</t>
  </si>
  <si>
    <t>立体雕刻logo</t>
  </si>
  <si>
    <t>其他</t>
  </si>
  <si>
    <t>展具包装</t>
  </si>
  <si>
    <t>批</t>
  </si>
  <si>
    <t>车辆运输</t>
  </si>
  <si>
    <t>货车往返   (物料）成都往返</t>
  </si>
  <si>
    <t>车</t>
  </si>
  <si>
    <t>人工</t>
  </si>
  <si>
    <t>搭建、盯场、撤场</t>
  </si>
  <si>
    <t>工时</t>
  </si>
  <si>
    <t>成都往返</t>
  </si>
  <si>
    <t>工人住宿</t>
  </si>
  <si>
    <t>工人餐费</t>
  </si>
  <si>
    <t>搭建部分合计</t>
  </si>
  <si>
    <t>AV费用</t>
  </si>
  <si>
    <t>前厅</t>
  </si>
  <si>
    <t>音响设备</t>
  </si>
  <si>
    <t>zsound全频音箱</t>
  </si>
  <si>
    <t>YAMAHA LS9-16 DIGITAL MIXER 数字调音台</t>
  </si>
  <si>
    <t>苹果笔记本电脑</t>
  </si>
  <si>
    <t>zsououd功放</t>
  </si>
  <si>
    <t>灯光设备</t>
  </si>
  <si>
    <t>Moving lights,1500w Spot-Performance 图案电脑灯（切片）</t>
  </si>
  <si>
    <t>JOLLY X-15R-Beam 光束电脑灯</t>
  </si>
  <si>
    <t>EXPLORER Ovation LED Moving Heads Light</t>
  </si>
  <si>
    <t>TERBLY  OVAL  48D  Light  LED变色灯</t>
  </si>
  <si>
    <t>AVOLITE  PEARL  2014  Lighting  Console  调光台</t>
  </si>
  <si>
    <t>台</t>
  </si>
  <si>
    <t>Lighting DA 信号放大器</t>
  </si>
  <si>
    <t>Truss 立柱 3M</t>
  </si>
  <si>
    <t>Power  Distributor  Cabinet  配电箱(三相，32 A)</t>
  </si>
  <si>
    <t>视频设备</t>
  </si>
  <si>
    <t>P3 LED Display LED屏</t>
  </si>
  <si>
    <t>Gloshine 560 LED Controller 处理器</t>
  </si>
  <si>
    <t>BARCO ENCORE ES vp</t>
  </si>
  <si>
    <t>BARCO FOLSOM ENCORE</t>
  </si>
  <si>
    <t>DATATON WATCHOUT Video Processor  处理器</t>
  </si>
  <si>
    <t>DATATON WATCHOUT License Key 解密狗(5.0版本)</t>
  </si>
  <si>
    <t>NETGEAR Network Switch  网络交换机（千兆,24路）</t>
  </si>
  <si>
    <t>Extort DVI DA 分配器</t>
  </si>
  <si>
    <t>EXTRON DVI104 Tx/Rx DVI Fiber Optic Extender 光纤延长器</t>
  </si>
  <si>
    <t>KORNING LC-LC Fiber Cable光缆(多模，双工，100m)</t>
  </si>
  <si>
    <t>Dell E2211H 24" Full HD Monitor 高清宽屏监视器</t>
  </si>
  <si>
    <t>mac 笔记本电脑(APPLE , MACBOOK)</t>
  </si>
  <si>
    <t>SAMSUNG 42 PDP (42"）等离子电视(55"，全高清)</t>
  </si>
  <si>
    <t>DSA’N Perfect Cue Light 翻页提示器</t>
  </si>
  <si>
    <t>Power  Distributor  Cabinet  配电箱(三相，100A)</t>
  </si>
  <si>
    <t xml:space="preserve">zsound  LA110型  </t>
  </si>
  <si>
    <t>只</t>
  </si>
  <si>
    <t>zsound  LA110SII型</t>
  </si>
  <si>
    <t>zsound全频返送音箱</t>
  </si>
  <si>
    <t>zsound 功放</t>
  </si>
  <si>
    <t>midas（迈达斯）数字调音台（32路）</t>
  </si>
  <si>
    <t xml:space="preserve">SHURE UR2/Beta 58A  Wireless Hand-hold Mic  无线手持式话筒 </t>
  </si>
  <si>
    <t>SHURE UR1/WBH53 Headworn Microphone 头戴式话筒</t>
  </si>
  <si>
    <t>支</t>
  </si>
  <si>
    <t>SHURE UR4D+ Dual channel diversity receiver 舒尔UR4D+接收机</t>
  </si>
  <si>
    <t xml:space="preserve">SHURE  UA845E  UHF  Antenna  Distribution  System  U段天线放大传输系统(带UA870WB指向性天线)    </t>
  </si>
  <si>
    <t>PRDUCTION  INTERCOM  MS-200  Master  Station  有线对讲系统主机</t>
  </si>
  <si>
    <t>PRDUCTION INTERCOM  Receiver  有线对讲系统接收点</t>
  </si>
  <si>
    <t>Laptop  笔记本电脑(APPLE , MACBOOK)</t>
  </si>
  <si>
    <t>领焰 yel  K1型 调光台</t>
  </si>
  <si>
    <t>领焰 yelK1</t>
  </si>
  <si>
    <t>Truss  灯光架  (300mmx400mm)</t>
  </si>
  <si>
    <t>COLUMBUS  MCKINNON  Chain  Hoist  手动葫芦(1吨，20米)</t>
  </si>
  <si>
    <t>ANTARI HZ-500 Haze Machine 雾化机(带轴流风机)</t>
  </si>
  <si>
    <t>Project Manager项目经理</t>
  </si>
  <si>
    <t>Video Engineer视频师</t>
  </si>
  <si>
    <t>Audio Engineer音响师</t>
  </si>
  <si>
    <t>Lighting Engineer灯光师</t>
  </si>
  <si>
    <t>Other Technician技术人员</t>
  </si>
  <si>
    <t>Benefits Costs</t>
  </si>
  <si>
    <t>厢式货车</t>
  </si>
  <si>
    <t>趟</t>
  </si>
  <si>
    <t>有线intercome</t>
  </si>
  <si>
    <t>接收点</t>
  </si>
  <si>
    <t>AV合计</t>
  </si>
  <si>
    <t>会务-物料</t>
  </si>
  <si>
    <t>制作</t>
  </si>
  <si>
    <t>主持人手卡</t>
  </si>
  <si>
    <t>名卡</t>
  </si>
  <si>
    <t>抽奖箱</t>
  </si>
  <si>
    <t>麦克风套</t>
  </si>
  <si>
    <t>讲台花</t>
  </si>
  <si>
    <t>采购</t>
  </si>
  <si>
    <t>印章</t>
  </si>
  <si>
    <t>伴手礼</t>
  </si>
  <si>
    <t>哈达</t>
  </si>
  <si>
    <t>份</t>
  </si>
  <si>
    <t>接机牌</t>
  </si>
  <si>
    <t>车头牌</t>
  </si>
  <si>
    <t>车身贴</t>
  </si>
  <si>
    <t>手举牌</t>
  </si>
  <si>
    <t>矿泉水挂环</t>
  </si>
  <si>
    <t>嘉宾胸卡</t>
  </si>
  <si>
    <t>餐券</t>
  </si>
  <si>
    <t>毛毡钥匙扣制作</t>
  </si>
  <si>
    <t>金刚结</t>
  </si>
  <si>
    <t>书法</t>
  </si>
  <si>
    <t>物料部分合计</t>
  </si>
  <si>
    <t>会务-演艺及人员</t>
  </si>
  <si>
    <t>视频</t>
  </si>
  <si>
    <t>大会开场</t>
  </si>
  <si>
    <t>颁奖</t>
  </si>
  <si>
    <t>晚宴演出</t>
  </si>
  <si>
    <t xml:space="preserve">魔术抽奖 </t>
  </si>
  <si>
    <t>会务人员</t>
  </si>
  <si>
    <t>晚宴互动区德昂洒智书法</t>
  </si>
  <si>
    <t>场</t>
  </si>
  <si>
    <t>晚宴互动区手工编织</t>
  </si>
  <si>
    <t>晚宴互动区石刻老师</t>
  </si>
  <si>
    <t>晚宴互动区羊毛毡手工艺师傅</t>
  </si>
  <si>
    <t>晚宴藏装拍照系统开发</t>
  </si>
  <si>
    <t>晚宴藏装拍照设备费用</t>
  </si>
  <si>
    <t>含设备及运输</t>
  </si>
  <si>
    <t>晚宴藏装拍照技术人员差旅</t>
  </si>
  <si>
    <t>代理公司交通住宿餐饮</t>
  </si>
  <si>
    <t>代理公司北京-活动目的地往返机票</t>
  </si>
  <si>
    <t>现场执行人员费用</t>
  </si>
  <si>
    <t>礼仪</t>
  </si>
  <si>
    <t>兼职</t>
  </si>
  <si>
    <t>演艺及人员类合计</t>
  </si>
  <si>
    <t>其他服务</t>
  </si>
  <si>
    <t>接送机</t>
  </si>
  <si>
    <t>考斯特</t>
  </si>
  <si>
    <t>GL8</t>
  </si>
  <si>
    <t>抽奖礼品</t>
  </si>
  <si>
    <t>奖杯代付</t>
  </si>
  <si>
    <t>备车</t>
  </si>
  <si>
    <t>世界杯观赛场地租赁</t>
  </si>
  <si>
    <t>含酒水小吃</t>
  </si>
  <si>
    <t>租赁</t>
  </si>
  <si>
    <t>办公用品</t>
  </si>
  <si>
    <t>对讲机</t>
  </si>
  <si>
    <t>藏族服饰租赁</t>
  </si>
  <si>
    <t>现场用药</t>
  </si>
  <si>
    <t>其他服务类合计</t>
  </si>
  <si>
    <t>摄影摄像</t>
  </si>
  <si>
    <t>资深摄影师（成都宇群摄影）</t>
  </si>
  <si>
    <t>15日</t>
  </si>
  <si>
    <t>16日</t>
  </si>
  <si>
    <t>17日</t>
  </si>
  <si>
    <t>图片直播（成都宇群摄影）</t>
  </si>
  <si>
    <t>含2套设备+1个修图师</t>
  </si>
  <si>
    <t>资深摄像师（成都宇群摄影）</t>
  </si>
  <si>
    <t>摄影师差旅（成都宇群摄影）</t>
  </si>
  <si>
    <t>住宿</t>
  </si>
  <si>
    <t>餐费</t>
  </si>
  <si>
    <t>大会直播设备</t>
  </si>
  <si>
    <t>导播</t>
  </si>
  <si>
    <t>彩排&amp;活动日</t>
  </si>
  <si>
    <t>影像类合计</t>
  </si>
  <si>
    <t>活动部分合计</t>
  </si>
  <si>
    <t>活动部分服务费</t>
  </si>
  <si>
    <t>机酒部分及活动部分总计</t>
  </si>
  <si>
    <t>税费</t>
  </si>
  <si>
    <t>机票明细</t>
  </si>
  <si>
    <t xml:space="preserve">去程
7.15日15:00之后落地的 
</t>
  </si>
  <si>
    <t>回程
7.19日15:00前起飞的</t>
  </si>
  <si>
    <t>序号</t>
  </si>
  <si>
    <t>出发城市</t>
  </si>
  <si>
    <t>目的地</t>
  </si>
  <si>
    <t>行程</t>
  </si>
  <si>
    <t>推荐航班</t>
  </si>
  <si>
    <t>起飞到达时间</t>
  </si>
  <si>
    <t>全价价格</t>
  </si>
  <si>
    <t>人数</t>
  </si>
  <si>
    <t>数量</t>
  </si>
  <si>
    <t>总价</t>
  </si>
  <si>
    <t>备注</t>
  </si>
  <si>
    <t>深圳</t>
  </si>
  <si>
    <t>西宁</t>
  </si>
  <si>
    <t>深圳-西宁</t>
  </si>
  <si>
    <t>CZ3213(经停)</t>
  </si>
  <si>
    <t>0825   1345</t>
  </si>
  <si>
    <t>西宁-深圳</t>
  </si>
  <si>
    <t>HU7869</t>
  </si>
  <si>
    <t>1250   1810</t>
  </si>
  <si>
    <t>经停西安</t>
  </si>
  <si>
    <t>厦门</t>
  </si>
  <si>
    <t>厦门-西宁</t>
  </si>
  <si>
    <t>MF8225(经停)</t>
  </si>
  <si>
    <t>1010   1535</t>
  </si>
  <si>
    <t>西宁-厦门</t>
  </si>
  <si>
    <t>MF8226</t>
  </si>
  <si>
    <t>1620   2105</t>
  </si>
  <si>
    <t>经停长沙</t>
  </si>
  <si>
    <t>泉州</t>
  </si>
  <si>
    <t>无航班</t>
  </si>
  <si>
    <t>晋江机场出发，西安转机</t>
  </si>
  <si>
    <t>南昌</t>
  </si>
  <si>
    <t>西安转机</t>
  </si>
  <si>
    <t>福州</t>
  </si>
  <si>
    <t>福州-西宁</t>
  </si>
  <si>
    <t>MF8273(经停)</t>
  </si>
  <si>
    <t>0950   1505</t>
  </si>
  <si>
    <t>西宁-福州</t>
  </si>
  <si>
    <t xml:space="preserve">MF8274 </t>
  </si>
  <si>
    <t>1600   2100</t>
  </si>
  <si>
    <t>经停武汉</t>
  </si>
  <si>
    <t>广州</t>
  </si>
  <si>
    <t>广州-西宁</t>
  </si>
  <si>
    <t>CZ3245(经停)</t>
  </si>
  <si>
    <t>1140   1620</t>
  </si>
  <si>
    <t>西宁-广州</t>
  </si>
  <si>
    <t>CZ3130(经停)</t>
  </si>
  <si>
    <t xml:space="preserve">1355   1850 </t>
  </si>
  <si>
    <t>经停张家界</t>
  </si>
  <si>
    <t>武汉</t>
  </si>
  <si>
    <t>武汉西宁</t>
  </si>
  <si>
    <t>MF8273</t>
  </si>
  <si>
    <t>1245   1505</t>
  </si>
  <si>
    <t>西宁武汉</t>
  </si>
  <si>
    <t xml:space="preserve">MU9658 </t>
  </si>
  <si>
    <t xml:space="preserve">1355   1600 </t>
  </si>
  <si>
    <t>成都</t>
  </si>
  <si>
    <t>成都西宁</t>
  </si>
  <si>
    <t>CA460</t>
  </si>
  <si>
    <t>1450   1640</t>
  </si>
  <si>
    <t>西宁成都</t>
  </si>
  <si>
    <t>MU2226</t>
  </si>
  <si>
    <t>1410   1555</t>
  </si>
  <si>
    <t>重庆</t>
  </si>
  <si>
    <t>重庆西宁</t>
  </si>
  <si>
    <t>CZ8145</t>
  </si>
  <si>
    <t xml:space="preserve">1555   1805 </t>
  </si>
  <si>
    <t xml:space="preserve">西宁重庆 </t>
  </si>
  <si>
    <t>3U8822</t>
  </si>
  <si>
    <t>1415   1555</t>
  </si>
  <si>
    <t>昆明</t>
  </si>
  <si>
    <t>昆明西宁</t>
  </si>
  <si>
    <t>MU2360</t>
  </si>
  <si>
    <t>1020   1300</t>
  </si>
  <si>
    <t>西宁昆明</t>
  </si>
  <si>
    <t>3U8384</t>
  </si>
  <si>
    <t xml:space="preserve">1450   1650 </t>
  </si>
  <si>
    <t>南宁</t>
  </si>
  <si>
    <t>南宁西宁</t>
  </si>
  <si>
    <t>CZ3275(经停)</t>
  </si>
  <si>
    <t>0845   1400</t>
  </si>
  <si>
    <t>西宁南宁</t>
  </si>
  <si>
    <t>CZ3276</t>
  </si>
  <si>
    <t>1515   2020</t>
  </si>
  <si>
    <t>往返各只有一班，经停西安</t>
  </si>
  <si>
    <t>海口</t>
  </si>
  <si>
    <t>海口西宁</t>
  </si>
  <si>
    <t>HU7365(经停)</t>
  </si>
  <si>
    <t>1550   2125</t>
  </si>
  <si>
    <t>西宁海口</t>
  </si>
  <si>
    <t>HU7366(经停)</t>
  </si>
  <si>
    <t>0825   1415</t>
  </si>
  <si>
    <t>贵阳</t>
  </si>
  <si>
    <t>上海</t>
  </si>
  <si>
    <t>上海虹桥西宁</t>
  </si>
  <si>
    <t>MU2156(经停)</t>
  </si>
  <si>
    <t>1320   1910</t>
  </si>
  <si>
    <t>西宁上海浦东</t>
  </si>
  <si>
    <t>MU2310</t>
  </si>
  <si>
    <t>1530   1830</t>
  </si>
  <si>
    <t>苏州</t>
  </si>
  <si>
    <t>无锡西宁</t>
  </si>
  <si>
    <t>MU2923(经停)</t>
  </si>
  <si>
    <t>1350   1845</t>
  </si>
  <si>
    <t>西宁无锡</t>
  </si>
  <si>
    <t>ZH9560(经停)</t>
  </si>
  <si>
    <t>1540   2020</t>
  </si>
  <si>
    <t>推荐无锡机场，经停太原</t>
  </si>
  <si>
    <t>无锡</t>
  </si>
  <si>
    <t>经停太原</t>
  </si>
  <si>
    <t>南京</t>
  </si>
  <si>
    <t>南京西宁</t>
  </si>
  <si>
    <t>HU7506(经停)</t>
  </si>
  <si>
    <t>1655   2145</t>
  </si>
  <si>
    <t>西宁南京</t>
  </si>
  <si>
    <t>TV9841</t>
  </si>
  <si>
    <t>1630   1905</t>
  </si>
  <si>
    <t>常州</t>
  </si>
  <si>
    <t>杭州</t>
  </si>
  <si>
    <t>杭州西宁</t>
  </si>
  <si>
    <t>MF8243(经停)</t>
  </si>
  <si>
    <t>1405   1855</t>
  </si>
  <si>
    <t>西宁杭州</t>
  </si>
  <si>
    <t>MU9942</t>
  </si>
  <si>
    <t>1300   1610</t>
  </si>
  <si>
    <t>经停郑州</t>
  </si>
  <si>
    <t>宁波</t>
  </si>
  <si>
    <t>宁波西宁</t>
  </si>
  <si>
    <t>MU9657(经停)</t>
  </si>
  <si>
    <t>0740   1240</t>
  </si>
  <si>
    <t xml:space="preserve">西宁宁波 </t>
  </si>
  <si>
    <t>MU9658(经停)</t>
  </si>
  <si>
    <t xml:space="preserve">1355   1830 </t>
  </si>
  <si>
    <t>合肥</t>
  </si>
  <si>
    <t>长沙</t>
  </si>
  <si>
    <t>长沙西宁</t>
  </si>
  <si>
    <t>CZ3629</t>
  </si>
  <si>
    <t xml:space="preserve">1330   1605 </t>
  </si>
  <si>
    <t>西宁长沙</t>
  </si>
  <si>
    <t xml:space="preserve"> CZ3130 </t>
  </si>
  <si>
    <t>1355   1620</t>
  </si>
  <si>
    <t>温州市</t>
  </si>
  <si>
    <t>温州西宁</t>
  </si>
  <si>
    <t>CZ8145(经停)</t>
  </si>
  <si>
    <t>1215   1805</t>
  </si>
  <si>
    <t>当天无航班</t>
  </si>
  <si>
    <t>株洲</t>
  </si>
  <si>
    <t>推荐长沙机场</t>
  </si>
  <si>
    <t>沈阳</t>
  </si>
  <si>
    <t>沈阳西宁</t>
  </si>
  <si>
    <t>ZH9739(经停)</t>
  </si>
  <si>
    <t>1025   1625</t>
  </si>
  <si>
    <t>西宁沈阳</t>
  </si>
  <si>
    <t>TV9917</t>
  </si>
  <si>
    <t>1840   2100</t>
  </si>
  <si>
    <t>大连</t>
  </si>
  <si>
    <t>大连西宁</t>
  </si>
  <si>
    <t>CZ8247(经停)</t>
  </si>
  <si>
    <t>0925   1410</t>
  </si>
  <si>
    <t>西宁大连</t>
  </si>
  <si>
    <t>G52648(经停)</t>
  </si>
  <si>
    <t>1210   1625</t>
  </si>
  <si>
    <t>去程经停太原，回程今天呼和浩特</t>
  </si>
  <si>
    <t>青岛</t>
  </si>
  <si>
    <t>青岛西宁</t>
  </si>
  <si>
    <t>JD5149</t>
  </si>
  <si>
    <t>0655   1015</t>
  </si>
  <si>
    <t>西宁青岛</t>
  </si>
  <si>
    <t>JD5526(经停)</t>
  </si>
  <si>
    <t>1235   1700</t>
  </si>
  <si>
    <t>经停忻州</t>
  </si>
  <si>
    <t>哈尔滨</t>
  </si>
  <si>
    <t>长春机场-西宁</t>
  </si>
  <si>
    <t>淄博</t>
  </si>
  <si>
    <t>济南西宁</t>
  </si>
  <si>
    <t>SC4593(经停)</t>
  </si>
  <si>
    <t>1510   1915</t>
  </si>
  <si>
    <t>西宁济南</t>
  </si>
  <si>
    <t>SC4920(经停)</t>
  </si>
  <si>
    <t xml:space="preserve">1205   1535 </t>
  </si>
  <si>
    <t>推荐济南机场，经停银川</t>
  </si>
  <si>
    <t>长春</t>
  </si>
  <si>
    <t>长春西宁</t>
  </si>
  <si>
    <t>CZ6453</t>
  </si>
  <si>
    <t>1640   2010</t>
  </si>
  <si>
    <t>西宁长春</t>
  </si>
  <si>
    <t>CZ6454</t>
  </si>
  <si>
    <t>1205   1510</t>
  </si>
  <si>
    <t>石家庄</t>
  </si>
  <si>
    <t>北京西宁</t>
  </si>
  <si>
    <t>CA1265</t>
  </si>
  <si>
    <t>1245   1530</t>
  </si>
  <si>
    <t>西宁北京</t>
  </si>
  <si>
    <t>CZ6994</t>
  </si>
  <si>
    <t>1030   1255</t>
  </si>
  <si>
    <t>推荐北京机场</t>
  </si>
  <si>
    <t>潍坊</t>
  </si>
  <si>
    <t>济南</t>
  </si>
  <si>
    <t>经停银川</t>
  </si>
  <si>
    <t>西安</t>
  </si>
  <si>
    <t>西安西宁</t>
  </si>
  <si>
    <t>ZH9739</t>
  </si>
  <si>
    <t>1440   1625</t>
  </si>
  <si>
    <t>西宁西安</t>
  </si>
  <si>
    <t>CZ3214</t>
  </si>
  <si>
    <t xml:space="preserve">1430   1550 </t>
  </si>
  <si>
    <t>郑州</t>
  </si>
  <si>
    <t>郑州西宁</t>
  </si>
  <si>
    <t>SC4735</t>
  </si>
  <si>
    <t>1515   1720</t>
  </si>
  <si>
    <t>西宁郑州</t>
  </si>
  <si>
    <t>MU2760</t>
  </si>
  <si>
    <t>1325   1520</t>
  </si>
  <si>
    <t>呼和哈特</t>
  </si>
  <si>
    <t xml:space="preserve">呼和浩特西宁 </t>
  </si>
  <si>
    <t>G54363</t>
  </si>
  <si>
    <t>2000   2150</t>
  </si>
  <si>
    <t>西宁呼和浩特</t>
  </si>
  <si>
    <t>G52648</t>
  </si>
  <si>
    <t>1210   1405</t>
  </si>
  <si>
    <t>乌鲁木齐</t>
  </si>
  <si>
    <t>乌鲁木齐西宁</t>
  </si>
  <si>
    <t>0910   1120</t>
  </si>
  <si>
    <t>西宁乌鲁木齐</t>
  </si>
  <si>
    <t>1655   1930</t>
  </si>
  <si>
    <t>太原</t>
  </si>
  <si>
    <t>太原西宁</t>
  </si>
  <si>
    <t>CA8279</t>
  </si>
  <si>
    <t xml:space="preserve">1530   1725 </t>
  </si>
  <si>
    <t>西宁太原</t>
  </si>
  <si>
    <t>CZ8248</t>
  </si>
  <si>
    <t>1630   1820</t>
  </si>
  <si>
    <t>新乡</t>
  </si>
  <si>
    <t>推荐郑州机场</t>
  </si>
  <si>
    <t>天津</t>
  </si>
  <si>
    <t>天津西宁</t>
  </si>
  <si>
    <t>CA8277</t>
  </si>
  <si>
    <t>1555   1830</t>
  </si>
  <si>
    <t>西宁天津</t>
  </si>
  <si>
    <t>CA8278</t>
  </si>
  <si>
    <t>1925   2135</t>
  </si>
  <si>
    <t>北京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</si>
</sst>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 * #,##0.00_ ;_ * \-#,##0.00_ ;_ * &quot;-&quot;??_ ;_ @_ "/>
    <numFmt numFmtId="177" formatCode="0_);[Red]\(0\)"/>
    <numFmt numFmtId="178" formatCode="\¥#,##0_);[Red]\(\¥#,##0\)"/>
    <numFmt numFmtId="179" formatCode="\¥#,##0.00_);[Red]\(\¥#,##0.00\)"/>
  </numFmts>
  <fonts count="14" x14ac:knownFonts="1">
    <font>
      <sz val="11"/>
      <color theme="1"/>
      <name val="DengXian"/>
      <charset val="134"/>
      <scheme val="minor"/>
    </font>
    <font>
      <sz val="11"/>
      <color theme="1"/>
      <name val="微软雅黑 Light"/>
      <charset val="134"/>
    </font>
    <font>
      <sz val="14"/>
      <color theme="1"/>
      <name val="微软雅黑"/>
      <charset val="134"/>
    </font>
    <font>
      <b/>
      <sz val="11"/>
      <color theme="1"/>
      <name val="微软雅黑 Light"/>
      <charset val="134"/>
    </font>
    <font>
      <sz val="11"/>
      <color theme="0"/>
      <name val="微软雅黑"/>
      <charset val="134"/>
    </font>
    <font>
      <sz val="9"/>
      <color theme="1"/>
      <name val="微软雅黑 Light"/>
      <charset val="134"/>
    </font>
    <font>
      <sz val="11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rgb="FF000000"/>
      <name val="DengXian"/>
      <charset val="134"/>
      <scheme val="minor"/>
    </font>
    <font>
      <sz val="11"/>
      <color indexed="8"/>
      <name val="DengXian"/>
      <charset val="134"/>
      <scheme val="minor"/>
    </font>
    <font>
      <sz val="12"/>
      <name val="Times New Roman"/>
      <charset val="134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2393C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9" fillId="0" borderId="0"/>
    <xf numFmtId="0" fontId="12" fillId="0" borderId="0"/>
    <xf numFmtId="0" fontId="9" fillId="0" borderId="0"/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1" applyFont="1" applyAlignment="1">
      <alignment horizontal="right" vertical="center"/>
    </xf>
    <xf numFmtId="176" fontId="0" fillId="0" borderId="0" xfId="1" applyNumberFormat="1" applyFont="1" applyAlignment="1">
      <alignment horizontal="right" vertical="center"/>
    </xf>
    <xf numFmtId="0" fontId="0" fillId="0" borderId="0" xfId="0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0" borderId="0" xfId="1" applyFont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3" xfId="1" applyFont="1" applyFill="1" applyBorder="1" applyAlignment="1">
      <alignment horizontal="right" vertical="center"/>
    </xf>
    <xf numFmtId="179" fontId="0" fillId="7" borderId="1" xfId="0" applyNumberFormat="1" applyFont="1" applyFill="1" applyBorder="1" applyAlignment="1">
      <alignment horizontal="right" vertical="center"/>
    </xf>
    <xf numFmtId="176" fontId="0" fillId="7" borderId="3" xfId="1" applyFont="1" applyFill="1" applyBorder="1" applyAlignment="1">
      <alignment horizontal="right" vertical="center"/>
    </xf>
    <xf numFmtId="0" fontId="0" fillId="0" borderId="1" xfId="4" applyFont="1" applyFill="1" applyBorder="1" applyAlignment="1">
      <alignment vertical="center" wrapText="1"/>
    </xf>
    <xf numFmtId="0" fontId="0" fillId="0" borderId="1" xfId="3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0" fillId="0" borderId="3" xfId="1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9" borderId="1" xfId="4" applyFont="1" applyFill="1" applyBorder="1" applyAlignment="1">
      <alignment vertical="center" wrapText="1"/>
    </xf>
    <xf numFmtId="0" fontId="0" fillId="9" borderId="1" xfId="3" applyFont="1" applyFill="1" applyBorder="1" applyAlignment="1">
      <alignment horizontal="center" vertical="center"/>
    </xf>
    <xf numFmtId="178" fontId="0" fillId="9" borderId="1" xfId="0" applyNumberFormat="1" applyFont="1" applyFill="1" applyBorder="1" applyAlignment="1">
      <alignment horizontal="center" vertical="center" wrapText="1"/>
    </xf>
    <xf numFmtId="177" fontId="0" fillId="9" borderId="1" xfId="0" applyNumberFormat="1" applyFont="1" applyFill="1" applyBorder="1" applyAlignment="1">
      <alignment horizontal="center" vertical="center" wrapText="1"/>
    </xf>
    <xf numFmtId="176" fontId="0" fillId="9" borderId="3" xfId="1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176" fontId="0" fillId="0" borderId="3" xfId="1" applyFont="1" applyFill="1" applyBorder="1" applyAlignment="1">
      <alignment horizontal="right" vertical="center" wrapText="1"/>
    </xf>
    <xf numFmtId="0" fontId="0" fillId="8" borderId="3" xfId="0" applyFont="1" applyFill="1" applyBorder="1" applyAlignment="1">
      <alignment horizontal="left" vertical="center" wrapText="1"/>
    </xf>
    <xf numFmtId="38" fontId="0" fillId="0" borderId="1" xfId="0" applyNumberFormat="1" applyFont="1" applyFill="1" applyBorder="1" applyAlignment="1">
      <alignment horizontal="center" vertical="center" wrapText="1"/>
    </xf>
    <xf numFmtId="179" fontId="0" fillId="7" borderId="6" xfId="0" applyNumberFormat="1" applyFont="1" applyFill="1" applyBorder="1" applyAlignment="1">
      <alignment horizontal="right" vertical="center"/>
    </xf>
    <xf numFmtId="176" fontId="0" fillId="7" borderId="4" xfId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176" fontId="0" fillId="0" borderId="0" xfId="1" applyFont="1">
      <alignment vertical="center"/>
    </xf>
    <xf numFmtId="0" fontId="0" fillId="9" borderId="1" xfId="0" applyFont="1" applyFill="1" applyBorder="1" applyAlignment="1">
      <alignment horizontal="left" vertical="center"/>
    </xf>
    <xf numFmtId="0" fontId="0" fillId="9" borderId="1" xfId="0" applyFont="1" applyFill="1" applyBorder="1" applyAlignment="1">
      <alignment horizontal="left" vertical="center" wrapText="1"/>
    </xf>
    <xf numFmtId="0" fontId="0" fillId="9" borderId="1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 wrapText="1"/>
    </xf>
    <xf numFmtId="176" fontId="7" fillId="9" borderId="3" xfId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176" fontId="0" fillId="4" borderId="3" xfId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3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3" xfId="1" applyFont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76" fontId="6" fillId="4" borderId="3" xfId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3" xfId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178" fontId="6" fillId="9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3" xfId="1" applyFont="1" applyFill="1" applyBorder="1" applyAlignment="1">
      <alignment horizontal="right" vertical="center"/>
    </xf>
    <xf numFmtId="179" fontId="6" fillId="0" borderId="3" xfId="0" applyNumberFormat="1" applyFont="1" applyFill="1" applyBorder="1" applyAlignment="1">
      <alignment horizontal="left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176" fontId="7" fillId="0" borderId="3" xfId="1" applyFont="1" applyFill="1" applyBorder="1" applyAlignment="1">
      <alignment horizontal="right" vertical="center"/>
    </xf>
    <xf numFmtId="176" fontId="8" fillId="0" borderId="0" xfId="1" applyNumberFormat="1" applyFont="1" applyAlignment="1">
      <alignment horizontal="right" vertical="center"/>
    </xf>
    <xf numFmtId="176" fontId="8" fillId="0" borderId="0" xfId="0" applyNumberFormat="1" applyFont="1" applyAlignment="1">
      <alignment horizontal="center" vertical="center" wrapText="1"/>
    </xf>
    <xf numFmtId="176" fontId="8" fillId="6" borderId="1" xfId="1" applyNumberFormat="1" applyFon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right" vertical="center" wrapText="1"/>
    </xf>
    <xf numFmtId="176" fontId="0" fillId="7" borderId="1" xfId="1" applyNumberFormat="1" applyFont="1" applyFill="1" applyBorder="1" applyAlignment="1">
      <alignment horizontal="right" vertical="center"/>
    </xf>
    <xf numFmtId="176" fontId="0" fillId="9" borderId="1" xfId="1" applyNumberFormat="1" applyFont="1" applyFill="1" applyBorder="1" applyAlignment="1">
      <alignment horizontal="right" vertical="center" wrapText="1"/>
    </xf>
    <xf numFmtId="176" fontId="7" fillId="7" borderId="1" xfId="1" applyNumberFormat="1" applyFont="1" applyFill="1" applyBorder="1" applyAlignment="1">
      <alignment horizontal="right" vertical="center"/>
    </xf>
    <xf numFmtId="176" fontId="0" fillId="0" borderId="1" xfId="1" applyNumberFormat="1" applyFont="1" applyBorder="1">
      <alignment vertical="center"/>
    </xf>
    <xf numFmtId="176" fontId="0" fillId="9" borderId="1" xfId="1" applyNumberFormat="1" applyFont="1" applyFill="1" applyBorder="1" applyAlignment="1">
      <alignment horizontal="right" vertical="center"/>
    </xf>
    <xf numFmtId="176" fontId="0" fillId="0" borderId="1" xfId="1" applyNumberFormat="1" applyFont="1" applyFill="1" applyBorder="1" applyAlignment="1">
      <alignment horizontal="right" vertical="center"/>
    </xf>
    <xf numFmtId="176" fontId="0" fillId="4" borderId="1" xfId="1" applyNumberFormat="1" applyFont="1" applyFill="1" applyBorder="1" applyAlignment="1">
      <alignment horizontal="right" vertical="center"/>
    </xf>
    <xf numFmtId="176" fontId="6" fillId="0" borderId="1" xfId="1" applyNumberFormat="1" applyFont="1" applyFill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4" borderId="1" xfId="1" applyNumberFormat="1" applyFont="1" applyFill="1" applyBorder="1" applyAlignment="1">
      <alignment horizontal="right" vertical="center"/>
    </xf>
    <xf numFmtId="176" fontId="6" fillId="9" borderId="1" xfId="1" applyNumberFormat="1" applyFont="1" applyFill="1" applyBorder="1" applyAlignment="1">
      <alignment horizontal="right" vertical="center"/>
    </xf>
    <xf numFmtId="176" fontId="9" fillId="0" borderId="1" xfId="1" applyNumberFormat="1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179" fontId="0" fillId="0" borderId="3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1" fillId="9" borderId="1" xfId="0" applyNumberFormat="1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178" fontId="10" fillId="9" borderId="1" xfId="0" applyNumberFormat="1" applyFont="1" applyFill="1" applyBorder="1" applyAlignment="1">
      <alignment horizontal="center" vertical="center" wrapText="1"/>
    </xf>
    <xf numFmtId="176" fontId="9" fillId="9" borderId="3" xfId="1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176" fontId="0" fillId="0" borderId="3" xfId="1" applyFont="1" applyBorder="1" applyAlignment="1">
      <alignment horizontal="right" vertical="center"/>
    </xf>
    <xf numFmtId="49" fontId="0" fillId="0" borderId="1" xfId="0" applyNumberFormat="1" applyFont="1" applyFill="1" applyBorder="1" applyAlignment="1">
      <alignment horizontal="left" vertical="center"/>
    </xf>
    <xf numFmtId="179" fontId="0" fillId="9" borderId="3" xfId="0" applyNumberFormat="1" applyFont="1" applyFill="1" applyBorder="1" applyAlignment="1">
      <alignment horizontal="left" vertical="center" wrapText="1"/>
    </xf>
    <xf numFmtId="176" fontId="0" fillId="9" borderId="3" xfId="1" applyFont="1" applyFill="1" applyBorder="1" applyAlignment="1">
      <alignment horizontal="right" vertical="center"/>
    </xf>
    <xf numFmtId="176" fontId="9" fillId="9" borderId="1" xfId="1" applyNumberFormat="1" applyFont="1" applyFill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wrapText="1"/>
    </xf>
    <xf numFmtId="0" fontId="0" fillId="9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left" vertical="center"/>
    </xf>
    <xf numFmtId="179" fontId="8" fillId="5" borderId="1" xfId="0" applyNumberFormat="1" applyFont="1" applyFill="1" applyBorder="1" applyAlignment="1">
      <alignment horizontal="right" vertical="center"/>
    </xf>
    <xf numFmtId="176" fontId="8" fillId="5" borderId="3" xfId="1" applyFont="1" applyFill="1" applyBorder="1" applyAlignment="1">
      <alignment horizontal="right" vertical="center"/>
    </xf>
    <xf numFmtId="176" fontId="8" fillId="5" borderId="1" xfId="1" applyNumberFormat="1" applyFont="1" applyFill="1" applyBorder="1" applyAlignment="1">
      <alignment horizontal="right" vertical="center"/>
    </xf>
    <xf numFmtId="176" fontId="8" fillId="5" borderId="1" xfId="1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0" fillId="8" borderId="1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7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0" fontId="0" fillId="8" borderId="1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7">
    <cellStyle name="常规" xfId="0" builtinId="0"/>
    <cellStyle name="常规 5" xfId="4"/>
    <cellStyle name="常规 5 2" xfId="2"/>
    <cellStyle name="常规_报价单改1009" xfId="3"/>
    <cellStyle name="千位分隔" xfId="1" builtinId="3"/>
    <cellStyle name="千位分隔 2" xfId="5"/>
    <cellStyle name="千位分隔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97"/>
  <sheetViews>
    <sheetView tabSelected="1" workbookViewId="0">
      <selection activeCell="K187" sqref="K187"/>
    </sheetView>
  </sheetViews>
  <sheetFormatPr baseColWidth="10" defaultColWidth="31.6640625" defaultRowHeight="15" x14ac:dyDescent="0.2"/>
  <cols>
    <col min="1" max="1" width="12" style="15" customWidth="1"/>
    <col min="2" max="2" width="20.83203125" style="16" customWidth="1"/>
    <col min="3" max="3" width="26" style="17" customWidth="1"/>
    <col min="4" max="4" width="6.1640625" style="18" customWidth="1"/>
    <col min="5" max="5" width="5.5" style="18" customWidth="1"/>
    <col min="6" max="6" width="6.1640625" style="15" customWidth="1"/>
    <col min="7" max="7" width="5.1640625" style="15" customWidth="1"/>
    <col min="8" max="8" width="15.33203125" style="19" customWidth="1"/>
    <col min="9" max="9" width="17" style="20" customWidth="1"/>
    <col min="10" max="16384" width="31.6640625" style="21"/>
  </cols>
  <sheetData>
    <row r="1" spans="1:9" x14ac:dyDescent="0.2">
      <c r="A1" s="22" t="s">
        <v>0</v>
      </c>
      <c r="B1" s="22"/>
      <c r="C1" s="23"/>
      <c r="D1" s="24"/>
      <c r="E1" s="24"/>
      <c r="F1" s="25"/>
      <c r="G1" s="25"/>
      <c r="H1" s="26"/>
      <c r="I1" s="98"/>
    </row>
    <row r="2" spans="1:9" x14ac:dyDescent="0.2">
      <c r="A2" s="22" t="s">
        <v>1</v>
      </c>
      <c r="B2" s="22"/>
      <c r="C2" s="23"/>
      <c r="D2" s="24"/>
      <c r="E2" s="24"/>
      <c r="F2" s="25"/>
      <c r="G2" s="25"/>
      <c r="H2" s="26"/>
      <c r="I2" s="98"/>
    </row>
    <row r="3" spans="1:9" x14ac:dyDescent="0.2">
      <c r="A3" s="22" t="s">
        <v>2</v>
      </c>
      <c r="B3" s="22"/>
      <c r="C3" s="23"/>
      <c r="D3" s="24"/>
      <c r="E3" s="24"/>
      <c r="F3" s="25"/>
      <c r="G3" s="25"/>
      <c r="H3" s="26"/>
      <c r="I3" s="98"/>
    </row>
    <row r="4" spans="1:9" ht="15" customHeight="1" x14ac:dyDescent="0.2">
      <c r="A4" s="171" t="s">
        <v>3</v>
      </c>
      <c r="B4" s="171"/>
      <c r="C4" s="24"/>
      <c r="D4" s="24"/>
      <c r="E4" s="24"/>
      <c r="F4" s="24"/>
      <c r="G4" s="24"/>
      <c r="H4" s="24"/>
      <c r="I4" s="99"/>
    </row>
    <row r="5" spans="1:9" x14ac:dyDescent="0.2">
      <c r="A5" s="27" t="s">
        <v>4</v>
      </c>
      <c r="B5" s="27" t="s">
        <v>5</v>
      </c>
      <c r="C5" s="28" t="s">
        <v>6</v>
      </c>
      <c r="D5" s="29" t="s">
        <v>7</v>
      </c>
      <c r="E5" s="29" t="s">
        <v>8</v>
      </c>
      <c r="F5" s="30" t="s">
        <v>9</v>
      </c>
      <c r="G5" s="30" t="s">
        <v>8</v>
      </c>
      <c r="H5" s="31" t="s">
        <v>10</v>
      </c>
      <c r="I5" s="100" t="s">
        <v>11</v>
      </c>
    </row>
    <row r="6" spans="1:9" s="10" customFormat="1" x14ac:dyDescent="0.2">
      <c r="A6" s="32" t="s">
        <v>12</v>
      </c>
      <c r="B6" s="172" t="s">
        <v>13</v>
      </c>
      <c r="C6" s="173"/>
      <c r="D6" s="33">
        <v>1</v>
      </c>
      <c r="E6" s="33" t="s">
        <v>14</v>
      </c>
      <c r="F6" s="34">
        <v>1</v>
      </c>
      <c r="G6" s="34" t="s">
        <v>15</v>
      </c>
      <c r="H6" s="35">
        <f>1451940*0.77</f>
        <v>1117993.8</v>
      </c>
      <c r="I6" s="101">
        <f>D6*F6*H6</f>
        <v>1117993.8</v>
      </c>
    </row>
    <row r="7" spans="1:9" s="10" customFormat="1" x14ac:dyDescent="0.2">
      <c r="A7" s="163"/>
      <c r="B7" s="163"/>
      <c r="C7" s="163"/>
      <c r="D7" s="36"/>
      <c r="E7" s="36"/>
      <c r="F7" s="36"/>
      <c r="G7" s="36"/>
      <c r="H7" s="37"/>
      <c r="I7" s="102">
        <f>SUM(I6:I6)</f>
        <v>1117993.8</v>
      </c>
    </row>
    <row r="8" spans="1:9" s="10" customFormat="1" ht="15" customHeight="1" x14ac:dyDescent="0.2">
      <c r="A8" s="147" t="s">
        <v>16</v>
      </c>
      <c r="B8" s="157" t="s">
        <v>17</v>
      </c>
      <c r="C8" s="38" t="s">
        <v>18</v>
      </c>
      <c r="D8" s="39">
        <v>154</v>
      </c>
      <c r="E8" s="40" t="s">
        <v>19</v>
      </c>
      <c r="F8" s="41">
        <v>4</v>
      </c>
      <c r="G8" s="40" t="s">
        <v>20</v>
      </c>
      <c r="H8" s="42">
        <v>1000</v>
      </c>
      <c r="I8" s="101">
        <f>D8*F8*H8</f>
        <v>616000</v>
      </c>
    </row>
    <row r="9" spans="1:9" s="10" customFormat="1" x14ac:dyDescent="0.2">
      <c r="A9" s="147"/>
      <c r="B9" s="157"/>
      <c r="C9" s="38" t="s">
        <v>21</v>
      </c>
      <c r="D9" s="39">
        <v>53</v>
      </c>
      <c r="E9" s="40" t="s">
        <v>19</v>
      </c>
      <c r="F9" s="41">
        <v>4</v>
      </c>
      <c r="G9" s="40" t="s">
        <v>20</v>
      </c>
      <c r="H9" s="42">
        <v>1000</v>
      </c>
      <c r="I9" s="101">
        <f t="shared" ref="I9:I14" si="0">D9*F9*H9</f>
        <v>212000</v>
      </c>
    </row>
    <row r="10" spans="1:9" s="10" customFormat="1" x14ac:dyDescent="0.2">
      <c r="A10" s="147"/>
      <c r="B10" s="43" t="s">
        <v>22</v>
      </c>
      <c r="C10" s="38" t="s">
        <v>23</v>
      </c>
      <c r="D10" s="39">
        <v>7</v>
      </c>
      <c r="E10" s="40" t="s">
        <v>24</v>
      </c>
      <c r="F10" s="41">
        <v>1</v>
      </c>
      <c r="G10" s="40"/>
      <c r="H10" s="42">
        <v>1000</v>
      </c>
      <c r="I10" s="101">
        <f t="shared" si="0"/>
        <v>7000</v>
      </c>
    </row>
    <row r="11" spans="1:9" s="10" customFormat="1" x14ac:dyDescent="0.2">
      <c r="A11" s="147"/>
      <c r="B11" s="32" t="s">
        <v>25</v>
      </c>
      <c r="C11" s="44" t="s">
        <v>26</v>
      </c>
      <c r="D11" s="45">
        <v>1</v>
      </c>
      <c r="E11" s="46" t="s">
        <v>19</v>
      </c>
      <c r="F11" s="47">
        <v>1</v>
      </c>
      <c r="G11" s="46" t="s">
        <v>27</v>
      </c>
      <c r="H11" s="48">
        <v>50000</v>
      </c>
      <c r="I11" s="103">
        <f t="shared" si="0"/>
        <v>50000</v>
      </c>
    </row>
    <row r="12" spans="1:9" s="10" customFormat="1" x14ac:dyDescent="0.2">
      <c r="A12" s="147"/>
      <c r="B12" s="49" t="s">
        <v>28</v>
      </c>
      <c r="C12" s="38" t="s">
        <v>26</v>
      </c>
      <c r="D12" s="39">
        <v>1</v>
      </c>
      <c r="E12" s="40" t="s">
        <v>19</v>
      </c>
      <c r="F12" s="41">
        <v>1</v>
      </c>
      <c r="G12" s="40" t="s">
        <v>27</v>
      </c>
      <c r="H12" s="42">
        <v>50000</v>
      </c>
      <c r="I12" s="101">
        <f t="shared" si="0"/>
        <v>50000</v>
      </c>
    </row>
    <row r="13" spans="1:9" s="10" customFormat="1" x14ac:dyDescent="0.2">
      <c r="A13" s="147"/>
      <c r="B13" s="158" t="s">
        <v>29</v>
      </c>
      <c r="C13" s="38" t="s">
        <v>30</v>
      </c>
      <c r="D13" s="39">
        <v>1</v>
      </c>
      <c r="E13" s="40" t="s">
        <v>19</v>
      </c>
      <c r="F13" s="41">
        <v>1</v>
      </c>
      <c r="G13" s="40" t="s">
        <v>27</v>
      </c>
      <c r="H13" s="42">
        <v>38000</v>
      </c>
      <c r="I13" s="101">
        <f t="shared" si="0"/>
        <v>38000</v>
      </c>
    </row>
    <row r="14" spans="1:9" s="10" customFormat="1" x14ac:dyDescent="0.2">
      <c r="A14" s="147"/>
      <c r="B14" s="159"/>
      <c r="C14" s="50" t="s">
        <v>31</v>
      </c>
      <c r="D14" s="39">
        <v>1</v>
      </c>
      <c r="E14" s="40" t="s">
        <v>19</v>
      </c>
      <c r="F14" s="41">
        <v>1</v>
      </c>
      <c r="G14" s="40" t="s">
        <v>32</v>
      </c>
      <c r="H14" s="51">
        <v>12000</v>
      </c>
      <c r="I14" s="101">
        <f t="shared" si="0"/>
        <v>12000</v>
      </c>
    </row>
    <row r="15" spans="1:9" s="10" customFormat="1" x14ac:dyDescent="0.2">
      <c r="A15" s="163" t="s">
        <v>33</v>
      </c>
      <c r="B15" s="163"/>
      <c r="C15" s="163"/>
      <c r="D15" s="36"/>
      <c r="E15" s="36"/>
      <c r="F15" s="36"/>
      <c r="G15" s="36"/>
      <c r="H15" s="37"/>
      <c r="I15" s="102">
        <f>SUM(I8:I14)</f>
        <v>985000</v>
      </c>
    </row>
    <row r="16" spans="1:9" s="10" customFormat="1" x14ac:dyDescent="0.2">
      <c r="A16" s="148" t="s">
        <v>34</v>
      </c>
      <c r="B16" s="149" t="s">
        <v>35</v>
      </c>
      <c r="C16" s="52" t="s">
        <v>36</v>
      </c>
      <c r="D16" s="53">
        <v>36</v>
      </c>
      <c r="E16" s="40" t="s">
        <v>37</v>
      </c>
      <c r="F16" s="41">
        <v>1</v>
      </c>
      <c r="G16" s="40" t="s">
        <v>38</v>
      </c>
      <c r="H16" s="51">
        <v>2600</v>
      </c>
      <c r="I16" s="101">
        <f>D16*F16*H16</f>
        <v>93600</v>
      </c>
    </row>
    <row r="17" spans="1:9" s="10" customFormat="1" x14ac:dyDescent="0.2">
      <c r="A17" s="147"/>
      <c r="B17" s="150"/>
      <c r="C17" s="52" t="s">
        <v>39</v>
      </c>
      <c r="D17" s="53">
        <v>360</v>
      </c>
      <c r="E17" s="40" t="s">
        <v>14</v>
      </c>
      <c r="F17" s="41">
        <v>2</v>
      </c>
      <c r="G17" s="40" t="s">
        <v>38</v>
      </c>
      <c r="H17" s="51">
        <v>220</v>
      </c>
      <c r="I17" s="101">
        <f>D17*F17*H17</f>
        <v>158400</v>
      </c>
    </row>
    <row r="18" spans="1:9" s="10" customFormat="1" x14ac:dyDescent="0.2">
      <c r="A18" s="147"/>
      <c r="B18" s="150"/>
      <c r="C18" s="52" t="s">
        <v>40</v>
      </c>
      <c r="D18" s="53">
        <v>300</v>
      </c>
      <c r="E18" s="40" t="s">
        <v>14</v>
      </c>
      <c r="F18" s="41">
        <v>4</v>
      </c>
      <c r="G18" s="40" t="s">
        <v>38</v>
      </c>
      <c r="H18" s="51">
        <v>80</v>
      </c>
      <c r="I18" s="101">
        <f>D18*F18*H18</f>
        <v>96000</v>
      </c>
    </row>
    <row r="19" spans="1:9" s="10" customFormat="1" x14ac:dyDescent="0.2">
      <c r="A19" s="147"/>
      <c r="B19" s="150"/>
      <c r="C19" s="52" t="s">
        <v>41</v>
      </c>
      <c r="D19" s="53">
        <v>1</v>
      </c>
      <c r="E19" s="40" t="s">
        <v>42</v>
      </c>
      <c r="F19" s="41">
        <v>1</v>
      </c>
      <c r="G19" s="40" t="s">
        <v>38</v>
      </c>
      <c r="H19" s="51">
        <v>15000</v>
      </c>
      <c r="I19" s="101">
        <f>D19*F19*H19</f>
        <v>15000</v>
      </c>
    </row>
    <row r="20" spans="1:9" s="10" customFormat="1" x14ac:dyDescent="0.2">
      <c r="A20" s="147"/>
      <c r="B20" s="150"/>
      <c r="C20" s="52" t="s">
        <v>43</v>
      </c>
      <c r="D20" s="53">
        <v>1</v>
      </c>
      <c r="E20" s="40" t="s">
        <v>37</v>
      </c>
      <c r="F20" s="41">
        <v>1</v>
      </c>
      <c r="G20" s="40" t="s">
        <v>38</v>
      </c>
      <c r="H20" s="51">
        <v>10000</v>
      </c>
      <c r="I20" s="101">
        <f>D20*F20*H20</f>
        <v>10000</v>
      </c>
    </row>
    <row r="21" spans="1:9" s="10" customFormat="1" x14ac:dyDescent="0.2">
      <c r="A21" s="163" t="s">
        <v>44</v>
      </c>
      <c r="B21" s="163"/>
      <c r="C21" s="163"/>
      <c r="D21" s="36"/>
      <c r="E21" s="36"/>
      <c r="F21" s="36"/>
      <c r="G21" s="36"/>
      <c r="H21" s="37"/>
      <c r="I21" s="102">
        <f>SUM(I16:I20)</f>
        <v>373000</v>
      </c>
    </row>
    <row r="22" spans="1:9" s="10" customFormat="1" x14ac:dyDescent="0.2">
      <c r="A22" s="166" t="s">
        <v>45</v>
      </c>
      <c r="B22" s="167"/>
      <c r="C22" s="167"/>
      <c r="D22" s="36"/>
      <c r="E22" s="36"/>
      <c r="F22" s="36"/>
      <c r="G22" s="36"/>
      <c r="H22" s="37"/>
      <c r="I22" s="102">
        <f>I7+I15+I21</f>
        <v>2475993.7999999998</v>
      </c>
    </row>
    <row r="23" spans="1:9" s="10" customFormat="1" x14ac:dyDescent="0.2">
      <c r="A23" s="166" t="s">
        <v>46</v>
      </c>
      <c r="B23" s="167"/>
      <c r="C23" s="168"/>
      <c r="D23" s="36"/>
      <c r="E23" s="36"/>
      <c r="F23" s="36"/>
      <c r="G23" s="36"/>
      <c r="H23" s="37"/>
      <c r="I23" s="104">
        <f>I7*0.03</f>
        <v>33539.813999999998</v>
      </c>
    </row>
    <row r="24" spans="1:9" s="10" customFormat="1" x14ac:dyDescent="0.2">
      <c r="A24" s="166" t="s">
        <v>47</v>
      </c>
      <c r="B24" s="167"/>
      <c r="C24" s="167"/>
      <c r="D24" s="36"/>
      <c r="E24" s="36"/>
      <c r="F24" s="36"/>
      <c r="G24" s="36"/>
      <c r="H24" s="37"/>
      <c r="I24" s="102">
        <f>(I15+I21)*0.05</f>
        <v>67900</v>
      </c>
    </row>
    <row r="25" spans="1:9" s="10" customFormat="1" x14ac:dyDescent="0.2">
      <c r="A25" s="166" t="s">
        <v>48</v>
      </c>
      <c r="B25" s="167"/>
      <c r="C25" s="167"/>
      <c r="D25" s="54"/>
      <c r="E25" s="54"/>
      <c r="F25" s="54"/>
      <c r="G25" s="54"/>
      <c r="H25" s="55"/>
      <c r="I25" s="102">
        <f>I22+I23+I24</f>
        <v>2577433.6139999996</v>
      </c>
    </row>
    <row r="26" spans="1:9" s="10" customFormat="1" x14ac:dyDescent="0.2">
      <c r="A26" s="169"/>
      <c r="B26" s="170"/>
      <c r="C26" s="170"/>
      <c r="D26" s="56"/>
      <c r="E26" s="56"/>
      <c r="F26" s="56"/>
      <c r="G26" s="56"/>
      <c r="H26" s="57"/>
      <c r="I26" s="105"/>
    </row>
    <row r="27" spans="1:9" s="10" customFormat="1" x14ac:dyDescent="0.2">
      <c r="A27" s="149" t="s">
        <v>49</v>
      </c>
      <c r="B27" s="58" t="s">
        <v>50</v>
      </c>
      <c r="C27" s="59"/>
      <c r="D27" s="60">
        <v>8</v>
      </c>
      <c r="E27" s="61" t="s">
        <v>51</v>
      </c>
      <c r="F27" s="60">
        <v>1</v>
      </c>
      <c r="G27" s="60" t="s">
        <v>27</v>
      </c>
      <c r="H27" s="62">
        <v>3000</v>
      </c>
      <c r="I27" s="106">
        <f>D27*F27*H27</f>
        <v>24000</v>
      </c>
    </row>
    <row r="28" spans="1:9" s="10" customFormat="1" x14ac:dyDescent="0.2">
      <c r="A28" s="150"/>
      <c r="B28" s="63" t="s">
        <v>52</v>
      </c>
      <c r="C28" s="50"/>
      <c r="D28" s="32">
        <v>36</v>
      </c>
      <c r="E28" s="64" t="s">
        <v>37</v>
      </c>
      <c r="F28" s="32">
        <v>1</v>
      </c>
      <c r="G28" s="32" t="s">
        <v>27</v>
      </c>
      <c r="H28" s="35">
        <v>1500</v>
      </c>
      <c r="I28" s="107">
        <f>D28*F28*H28</f>
        <v>54000</v>
      </c>
    </row>
    <row r="29" spans="1:9" s="10" customFormat="1" x14ac:dyDescent="0.2">
      <c r="A29" s="150"/>
      <c r="B29" s="63" t="s">
        <v>53</v>
      </c>
      <c r="C29" s="50"/>
      <c r="D29" s="32">
        <v>8</v>
      </c>
      <c r="E29" s="64" t="s">
        <v>14</v>
      </c>
      <c r="F29" s="32">
        <v>1</v>
      </c>
      <c r="G29" s="32" t="s">
        <v>27</v>
      </c>
      <c r="H29" s="35">
        <v>1000</v>
      </c>
      <c r="I29" s="107">
        <f>D29*F29*H29</f>
        <v>8000</v>
      </c>
    </row>
    <row r="30" spans="1:9" s="10" customFormat="1" x14ac:dyDescent="0.2">
      <c r="A30" s="150"/>
      <c r="B30" s="63" t="s">
        <v>54</v>
      </c>
      <c r="C30" s="50" t="s">
        <v>55</v>
      </c>
      <c r="D30" s="32">
        <v>360</v>
      </c>
      <c r="E30" s="64" t="s">
        <v>14</v>
      </c>
      <c r="F30" s="32">
        <v>1</v>
      </c>
      <c r="G30" s="32" t="s">
        <v>27</v>
      </c>
      <c r="H30" s="35">
        <v>155</v>
      </c>
      <c r="I30" s="107">
        <f>D30*F30*H30</f>
        <v>55800</v>
      </c>
    </row>
    <row r="31" spans="1:9" s="10" customFormat="1" x14ac:dyDescent="0.2">
      <c r="A31" s="151"/>
      <c r="B31" s="63" t="s">
        <v>56</v>
      </c>
      <c r="C31" s="50" t="s">
        <v>57</v>
      </c>
      <c r="D31" s="32">
        <v>1</v>
      </c>
      <c r="E31" s="64" t="s">
        <v>14</v>
      </c>
      <c r="F31" s="32">
        <v>1</v>
      </c>
      <c r="G31" s="32" t="s">
        <v>27</v>
      </c>
      <c r="H31" s="35">
        <v>10000</v>
      </c>
      <c r="I31" s="107">
        <f>D31*F31*H31</f>
        <v>10000</v>
      </c>
    </row>
    <row r="32" spans="1:9" x14ac:dyDescent="0.2">
      <c r="A32" s="163" t="s">
        <v>58</v>
      </c>
      <c r="B32" s="163"/>
      <c r="C32" s="163"/>
      <c r="D32" s="36"/>
      <c r="E32" s="36"/>
      <c r="F32" s="36"/>
      <c r="G32" s="36"/>
      <c r="H32" s="37"/>
      <c r="I32" s="102">
        <f>SUM(I27:I31)</f>
        <v>151800</v>
      </c>
    </row>
    <row r="33" spans="1:9" x14ac:dyDescent="0.2">
      <c r="A33" s="152" t="s">
        <v>59</v>
      </c>
      <c r="B33" s="65" t="s">
        <v>60</v>
      </c>
      <c r="C33" s="66"/>
      <c r="D33" s="67"/>
      <c r="E33" s="67"/>
      <c r="F33" s="68"/>
      <c r="G33" s="68"/>
      <c r="H33" s="69"/>
      <c r="I33" s="108"/>
    </row>
    <row r="34" spans="1:9" s="11" customFormat="1" x14ac:dyDescent="0.2">
      <c r="A34" s="153"/>
      <c r="B34" s="70" t="s">
        <v>61</v>
      </c>
      <c r="C34" s="71" t="s">
        <v>62</v>
      </c>
      <c r="D34" s="72">
        <v>24</v>
      </c>
      <c r="E34" s="72" t="s">
        <v>63</v>
      </c>
      <c r="F34" s="72">
        <v>1</v>
      </c>
      <c r="G34" s="73" t="s">
        <v>38</v>
      </c>
      <c r="H34" s="74">
        <v>300</v>
      </c>
      <c r="I34" s="109">
        <f>D34*F34*H34</f>
        <v>7200</v>
      </c>
    </row>
    <row r="35" spans="1:9" s="11" customFormat="1" ht="17" customHeight="1" x14ac:dyDescent="0.2">
      <c r="A35" s="153"/>
      <c r="B35" s="70" t="s">
        <v>64</v>
      </c>
      <c r="C35" s="71" t="s">
        <v>65</v>
      </c>
      <c r="D35" s="72">
        <v>18</v>
      </c>
      <c r="E35" s="72" t="s">
        <v>63</v>
      </c>
      <c r="F35" s="72">
        <v>1</v>
      </c>
      <c r="G35" s="72" t="s">
        <v>66</v>
      </c>
      <c r="H35" s="74">
        <v>300</v>
      </c>
      <c r="I35" s="109">
        <f t="shared" ref="I35:I38" si="1">D35*F35*H35</f>
        <v>5400</v>
      </c>
    </row>
    <row r="36" spans="1:9" s="11" customFormat="1" ht="17" customHeight="1" x14ac:dyDescent="0.2">
      <c r="A36" s="153"/>
      <c r="B36" s="70" t="s">
        <v>67</v>
      </c>
      <c r="C36" s="71" t="s">
        <v>68</v>
      </c>
      <c r="D36" s="72">
        <v>32</v>
      </c>
      <c r="E36" s="72" t="s">
        <v>63</v>
      </c>
      <c r="F36" s="72">
        <v>1</v>
      </c>
      <c r="G36" s="72" t="s">
        <v>66</v>
      </c>
      <c r="H36" s="74">
        <v>300</v>
      </c>
      <c r="I36" s="109">
        <f t="shared" si="1"/>
        <v>9600</v>
      </c>
    </row>
    <row r="37" spans="1:9" s="11" customFormat="1" ht="17" customHeight="1" x14ac:dyDescent="0.2">
      <c r="A37" s="153"/>
      <c r="B37" s="75" t="s">
        <v>69</v>
      </c>
      <c r="C37" s="76" t="s">
        <v>70</v>
      </c>
      <c r="D37" s="72">
        <v>45</v>
      </c>
      <c r="E37" s="77" t="s">
        <v>63</v>
      </c>
      <c r="F37" s="72">
        <v>1</v>
      </c>
      <c r="G37" s="73" t="s">
        <v>38</v>
      </c>
      <c r="H37" s="74">
        <v>25</v>
      </c>
      <c r="I37" s="109">
        <f t="shared" si="1"/>
        <v>1125</v>
      </c>
    </row>
    <row r="38" spans="1:9" s="11" customFormat="1" x14ac:dyDescent="0.2">
      <c r="A38" s="153"/>
      <c r="B38" s="75" t="s">
        <v>71</v>
      </c>
      <c r="C38" s="76" t="s">
        <v>72</v>
      </c>
      <c r="D38" s="77">
        <v>6</v>
      </c>
      <c r="E38" s="77" t="s">
        <v>73</v>
      </c>
      <c r="F38" s="72">
        <v>1</v>
      </c>
      <c r="G38" s="73" t="s">
        <v>38</v>
      </c>
      <c r="H38" s="78">
        <v>200</v>
      </c>
      <c r="I38" s="110">
        <f t="shared" si="1"/>
        <v>1200</v>
      </c>
    </row>
    <row r="39" spans="1:9" s="11" customFormat="1" x14ac:dyDescent="0.2">
      <c r="A39" s="153"/>
      <c r="B39" s="79" t="s">
        <v>74</v>
      </c>
      <c r="C39" s="80"/>
      <c r="D39" s="81"/>
      <c r="E39" s="81"/>
      <c r="F39" s="82"/>
      <c r="G39" s="82"/>
      <c r="H39" s="83"/>
      <c r="I39" s="111"/>
    </row>
    <row r="40" spans="1:9" s="11" customFormat="1" x14ac:dyDescent="0.2">
      <c r="A40" s="153"/>
      <c r="B40" s="70" t="s">
        <v>75</v>
      </c>
      <c r="C40" s="71"/>
      <c r="D40" s="72">
        <v>15</v>
      </c>
      <c r="E40" s="84" t="s">
        <v>73</v>
      </c>
      <c r="F40" s="72">
        <v>1</v>
      </c>
      <c r="G40" s="73" t="s">
        <v>38</v>
      </c>
      <c r="H40" s="74">
        <v>800</v>
      </c>
      <c r="I40" s="109">
        <f t="shared" ref="I40:I42" si="2">D40*F40*H40</f>
        <v>12000</v>
      </c>
    </row>
    <row r="41" spans="1:9" s="11" customFormat="1" x14ac:dyDescent="0.2">
      <c r="A41" s="153"/>
      <c r="B41" s="70" t="s">
        <v>76</v>
      </c>
      <c r="C41" s="71"/>
      <c r="D41" s="72">
        <v>9</v>
      </c>
      <c r="E41" s="84" t="s">
        <v>66</v>
      </c>
      <c r="F41" s="72">
        <v>4</v>
      </c>
      <c r="G41" s="73" t="s">
        <v>77</v>
      </c>
      <c r="H41" s="74">
        <v>500</v>
      </c>
      <c r="I41" s="109">
        <f t="shared" ref="I41" si="3">D41*F41*H41</f>
        <v>18000</v>
      </c>
    </row>
    <row r="42" spans="1:9" s="11" customFormat="1" x14ac:dyDescent="0.2">
      <c r="A42" s="153"/>
      <c r="B42" s="70" t="s">
        <v>78</v>
      </c>
      <c r="C42" s="71"/>
      <c r="D42" s="72">
        <v>9</v>
      </c>
      <c r="E42" s="84" t="s">
        <v>66</v>
      </c>
      <c r="F42" s="72">
        <v>1</v>
      </c>
      <c r="G42" s="73" t="s">
        <v>38</v>
      </c>
      <c r="H42" s="74">
        <v>1000</v>
      </c>
      <c r="I42" s="109">
        <f t="shared" si="2"/>
        <v>9000</v>
      </c>
    </row>
    <row r="43" spans="1:9" s="11" customFormat="1" x14ac:dyDescent="0.2">
      <c r="A43" s="153"/>
      <c r="B43" s="70" t="s">
        <v>79</v>
      </c>
      <c r="C43" s="71"/>
      <c r="D43" s="72">
        <v>3</v>
      </c>
      <c r="E43" s="84" t="s">
        <v>66</v>
      </c>
      <c r="F43" s="72">
        <v>1</v>
      </c>
      <c r="G43" s="73" t="s">
        <v>38</v>
      </c>
      <c r="H43" s="74">
        <v>1500</v>
      </c>
      <c r="I43" s="109">
        <f t="shared" ref="I43" si="4">D43*F43*H43</f>
        <v>4500</v>
      </c>
    </row>
    <row r="44" spans="1:9" s="11" customFormat="1" x14ac:dyDescent="0.2">
      <c r="A44" s="153"/>
      <c r="B44" s="70" t="s">
        <v>80</v>
      </c>
      <c r="C44" s="71"/>
      <c r="D44" s="72">
        <v>1</v>
      </c>
      <c r="E44" s="84" t="s">
        <v>38</v>
      </c>
      <c r="F44" s="72">
        <v>1</v>
      </c>
      <c r="G44" s="73" t="s">
        <v>73</v>
      </c>
      <c r="H44" s="74">
        <v>5000</v>
      </c>
      <c r="I44" s="109">
        <f t="shared" ref="I44" si="5">D44*F44*H44</f>
        <v>5000</v>
      </c>
    </row>
    <row r="45" spans="1:9" s="11" customFormat="1" x14ac:dyDescent="0.2">
      <c r="A45" s="153"/>
      <c r="B45" s="79" t="s">
        <v>81</v>
      </c>
      <c r="C45" s="80"/>
      <c r="D45" s="81"/>
      <c r="E45" s="81"/>
      <c r="F45" s="82"/>
      <c r="G45" s="82"/>
      <c r="H45" s="83"/>
      <c r="I45" s="111"/>
    </row>
    <row r="46" spans="1:9" s="11" customFormat="1" x14ac:dyDescent="0.2">
      <c r="A46" s="153"/>
      <c r="B46" s="75" t="s">
        <v>82</v>
      </c>
      <c r="C46" s="76" t="s">
        <v>83</v>
      </c>
      <c r="D46" s="77">
        <v>122</v>
      </c>
      <c r="E46" s="77" t="s">
        <v>63</v>
      </c>
      <c r="F46" s="72">
        <v>1</v>
      </c>
      <c r="G46" s="73" t="s">
        <v>38</v>
      </c>
      <c r="H46" s="85">
        <v>100</v>
      </c>
      <c r="I46" s="110">
        <f>H46*D46*F46</f>
        <v>12200</v>
      </c>
    </row>
    <row r="47" spans="1:9" s="11" customFormat="1" x14ac:dyDescent="0.2">
      <c r="A47" s="153"/>
      <c r="B47" s="75" t="s">
        <v>84</v>
      </c>
      <c r="C47" s="76" t="s">
        <v>85</v>
      </c>
      <c r="D47" s="77">
        <v>122</v>
      </c>
      <c r="E47" s="77" t="s">
        <v>63</v>
      </c>
      <c r="F47" s="72">
        <v>1</v>
      </c>
      <c r="G47" s="73" t="s">
        <v>38</v>
      </c>
      <c r="H47" s="78">
        <v>50</v>
      </c>
      <c r="I47" s="110">
        <f>H47*D47*F47</f>
        <v>6100</v>
      </c>
    </row>
    <row r="48" spans="1:9" s="11" customFormat="1" x14ac:dyDescent="0.2">
      <c r="A48" s="153"/>
      <c r="B48" s="75" t="s">
        <v>86</v>
      </c>
      <c r="C48" s="76" t="s">
        <v>87</v>
      </c>
      <c r="D48" s="77">
        <v>160</v>
      </c>
      <c r="E48" s="77" t="s">
        <v>63</v>
      </c>
      <c r="F48" s="72">
        <v>1</v>
      </c>
      <c r="G48" s="73" t="s">
        <v>38</v>
      </c>
      <c r="H48" s="78">
        <v>25</v>
      </c>
      <c r="I48" s="110">
        <f t="shared" ref="I48:I49" si="6">H48*D48*F48</f>
        <v>4000</v>
      </c>
    </row>
    <row r="49" spans="1:9" s="11" customFormat="1" x14ac:dyDescent="0.2">
      <c r="A49" s="153"/>
      <c r="B49" s="75" t="s">
        <v>88</v>
      </c>
      <c r="C49" s="76" t="s">
        <v>89</v>
      </c>
      <c r="D49" s="77">
        <v>10</v>
      </c>
      <c r="E49" s="77" t="s">
        <v>90</v>
      </c>
      <c r="F49" s="72">
        <v>1</v>
      </c>
      <c r="G49" s="73" t="s">
        <v>38</v>
      </c>
      <c r="H49" s="78">
        <v>800</v>
      </c>
      <c r="I49" s="110">
        <f t="shared" si="6"/>
        <v>8000</v>
      </c>
    </row>
    <row r="50" spans="1:9" s="11" customFormat="1" x14ac:dyDescent="0.2">
      <c r="A50" s="153"/>
      <c r="B50" s="75" t="s">
        <v>91</v>
      </c>
      <c r="C50" s="76"/>
      <c r="D50" s="77">
        <v>1</v>
      </c>
      <c r="E50" s="77" t="s">
        <v>42</v>
      </c>
      <c r="F50" s="72">
        <v>1</v>
      </c>
      <c r="G50" s="73" t="s">
        <v>38</v>
      </c>
      <c r="H50" s="78">
        <v>6000</v>
      </c>
      <c r="I50" s="110">
        <v>0</v>
      </c>
    </row>
    <row r="51" spans="1:9" s="11" customFormat="1" x14ac:dyDescent="0.2">
      <c r="A51" s="153"/>
      <c r="B51" s="75" t="s">
        <v>92</v>
      </c>
      <c r="C51" s="76"/>
      <c r="D51" s="77">
        <v>1</v>
      </c>
      <c r="E51" s="77" t="s">
        <v>42</v>
      </c>
      <c r="F51" s="72">
        <v>1</v>
      </c>
      <c r="G51" s="73" t="s">
        <v>38</v>
      </c>
      <c r="H51" s="78">
        <v>8000</v>
      </c>
      <c r="I51" s="110">
        <v>0</v>
      </c>
    </row>
    <row r="52" spans="1:9" s="11" customFormat="1" x14ac:dyDescent="0.2">
      <c r="A52" s="153"/>
      <c r="B52" s="75" t="s">
        <v>93</v>
      </c>
      <c r="C52" s="76" t="s">
        <v>94</v>
      </c>
      <c r="D52" s="77">
        <v>1</v>
      </c>
      <c r="E52" s="77" t="s">
        <v>42</v>
      </c>
      <c r="F52" s="72">
        <v>1</v>
      </c>
      <c r="G52" s="73" t="s">
        <v>38</v>
      </c>
      <c r="H52" s="78">
        <v>7000</v>
      </c>
      <c r="I52" s="110">
        <f>D52*F52*H52</f>
        <v>7000</v>
      </c>
    </row>
    <row r="53" spans="1:9" s="11" customFormat="1" x14ac:dyDescent="0.2">
      <c r="A53" s="153"/>
      <c r="B53" s="79" t="s">
        <v>95</v>
      </c>
      <c r="C53" s="80"/>
      <c r="D53" s="81"/>
      <c r="E53" s="81"/>
      <c r="F53" s="82"/>
      <c r="G53" s="82"/>
      <c r="H53" s="83"/>
      <c r="I53" s="111"/>
    </row>
    <row r="54" spans="1:9" s="11" customFormat="1" x14ac:dyDescent="0.2">
      <c r="A54" s="153"/>
      <c r="B54" s="75" t="s">
        <v>96</v>
      </c>
      <c r="C54" s="76"/>
      <c r="D54" s="86">
        <v>1</v>
      </c>
      <c r="E54" s="77" t="s">
        <v>97</v>
      </c>
      <c r="F54" s="72">
        <v>1</v>
      </c>
      <c r="G54" s="73" t="s">
        <v>38</v>
      </c>
      <c r="H54" s="78">
        <v>5000</v>
      </c>
      <c r="I54" s="110">
        <f>D54*F54*H54</f>
        <v>5000</v>
      </c>
    </row>
    <row r="55" spans="1:9" s="11" customFormat="1" x14ac:dyDescent="0.2">
      <c r="A55" s="153"/>
      <c r="B55" s="75" t="s">
        <v>98</v>
      </c>
      <c r="C55" s="76" t="s">
        <v>99</v>
      </c>
      <c r="D55" s="86">
        <v>2</v>
      </c>
      <c r="E55" s="77" t="s">
        <v>100</v>
      </c>
      <c r="F55" s="72">
        <v>2</v>
      </c>
      <c r="G55" s="73" t="s">
        <v>38</v>
      </c>
      <c r="H55" s="78">
        <v>5000</v>
      </c>
      <c r="I55" s="110">
        <f>D55*F55*H55</f>
        <v>20000</v>
      </c>
    </row>
    <row r="56" spans="1:9" s="11" customFormat="1" x14ac:dyDescent="0.2">
      <c r="A56" s="153"/>
      <c r="B56" s="160" t="s">
        <v>101</v>
      </c>
      <c r="C56" s="87" t="s">
        <v>102</v>
      </c>
      <c r="D56" s="88">
        <v>90</v>
      </c>
      <c r="E56" s="89" t="s">
        <v>103</v>
      </c>
      <c r="F56" s="89">
        <v>1</v>
      </c>
      <c r="G56" s="90" t="s">
        <v>38</v>
      </c>
      <c r="H56" s="62">
        <v>350</v>
      </c>
      <c r="I56" s="112">
        <f t="shared" ref="I56:I59" si="7">D56*F56*H56</f>
        <v>31500</v>
      </c>
    </row>
    <row r="57" spans="1:9" s="11" customFormat="1" x14ac:dyDescent="0.2">
      <c r="A57" s="153"/>
      <c r="B57" s="161"/>
      <c r="C57" s="76" t="s">
        <v>104</v>
      </c>
      <c r="D57" s="86">
        <v>13</v>
      </c>
      <c r="E57" s="77" t="s">
        <v>14</v>
      </c>
      <c r="F57" s="72">
        <v>2</v>
      </c>
      <c r="G57" s="73" t="s">
        <v>38</v>
      </c>
      <c r="H57" s="78">
        <v>350</v>
      </c>
      <c r="I57" s="110">
        <f t="shared" si="7"/>
        <v>9100</v>
      </c>
    </row>
    <row r="58" spans="1:9" s="11" customFormat="1" x14ac:dyDescent="0.2">
      <c r="A58" s="153"/>
      <c r="B58" s="161"/>
      <c r="C58" s="76" t="s">
        <v>105</v>
      </c>
      <c r="D58" s="86">
        <v>6.5</v>
      </c>
      <c r="E58" s="77" t="s">
        <v>19</v>
      </c>
      <c r="F58" s="72">
        <v>5</v>
      </c>
      <c r="G58" s="73" t="s">
        <v>27</v>
      </c>
      <c r="H58" s="78">
        <v>180</v>
      </c>
      <c r="I58" s="110">
        <f t="shared" ref="I58" si="8">D58*F58*H58</f>
        <v>5850</v>
      </c>
    </row>
    <row r="59" spans="1:9" s="11" customFormat="1" x14ac:dyDescent="0.2">
      <c r="A59" s="153"/>
      <c r="B59" s="162"/>
      <c r="C59" s="76" t="s">
        <v>106</v>
      </c>
      <c r="D59" s="86">
        <v>13</v>
      </c>
      <c r="E59" s="77" t="s">
        <v>14</v>
      </c>
      <c r="F59" s="72">
        <v>5</v>
      </c>
      <c r="G59" s="73" t="s">
        <v>27</v>
      </c>
      <c r="H59" s="78">
        <v>80</v>
      </c>
      <c r="I59" s="110">
        <f t="shared" si="7"/>
        <v>5200</v>
      </c>
    </row>
    <row r="60" spans="1:9" x14ac:dyDescent="0.2">
      <c r="A60" s="163" t="s">
        <v>107</v>
      </c>
      <c r="B60" s="163"/>
      <c r="C60" s="163"/>
      <c r="D60" s="36"/>
      <c r="E60" s="36"/>
      <c r="F60" s="36"/>
      <c r="G60" s="36"/>
      <c r="H60" s="37"/>
      <c r="I60" s="102">
        <f>SUM(I33:I59)</f>
        <v>186975</v>
      </c>
    </row>
    <row r="61" spans="1:9" s="12" customFormat="1" x14ac:dyDescent="0.2">
      <c r="A61" s="154" t="s">
        <v>108</v>
      </c>
      <c r="B61" s="65" t="s">
        <v>109</v>
      </c>
      <c r="C61" s="66"/>
      <c r="D61" s="67"/>
      <c r="E61" s="67"/>
      <c r="F61" s="68"/>
      <c r="G61" s="68"/>
      <c r="H61" s="69"/>
      <c r="I61" s="108"/>
    </row>
    <row r="62" spans="1:9" s="13" customFormat="1" x14ac:dyDescent="0.2">
      <c r="A62" s="155"/>
      <c r="B62" s="63" t="s">
        <v>110</v>
      </c>
      <c r="C62" s="91"/>
      <c r="D62" s="92"/>
      <c r="E62" s="92"/>
      <c r="F62" s="92"/>
      <c r="G62" s="92"/>
      <c r="H62" s="93"/>
      <c r="I62" s="113"/>
    </row>
    <row r="63" spans="1:9" s="14" customFormat="1" x14ac:dyDescent="0.2">
      <c r="A63" s="155"/>
      <c r="B63" s="94" t="s">
        <v>111</v>
      </c>
      <c r="C63" s="71"/>
      <c r="D63" s="72">
        <v>4</v>
      </c>
      <c r="E63" s="84" t="s">
        <v>73</v>
      </c>
      <c r="F63" s="72">
        <v>1</v>
      </c>
      <c r="G63" s="95" t="s">
        <v>38</v>
      </c>
      <c r="H63" s="74">
        <v>600</v>
      </c>
      <c r="I63" s="109">
        <f t="shared" ref="I63:I75" si="9">D63*F63*H63</f>
        <v>2400</v>
      </c>
    </row>
    <row r="64" spans="1:9" s="14" customFormat="1" x14ac:dyDescent="0.2">
      <c r="A64" s="155"/>
      <c r="B64" s="96" t="s">
        <v>112</v>
      </c>
      <c r="C64" s="71"/>
      <c r="D64" s="72">
        <v>1</v>
      </c>
      <c r="E64" s="84" t="s">
        <v>73</v>
      </c>
      <c r="F64" s="72">
        <v>1</v>
      </c>
      <c r="G64" s="95" t="s">
        <v>38</v>
      </c>
      <c r="H64" s="97">
        <v>1500</v>
      </c>
      <c r="I64" s="109">
        <f t="shared" si="9"/>
        <v>1500</v>
      </c>
    </row>
    <row r="65" spans="1:9" s="13" customFormat="1" x14ac:dyDescent="0.2">
      <c r="A65" s="155"/>
      <c r="B65" s="114" t="s">
        <v>113</v>
      </c>
      <c r="C65" s="115"/>
      <c r="D65" s="92">
        <v>1</v>
      </c>
      <c r="E65" s="64" t="s">
        <v>73</v>
      </c>
      <c r="F65" s="92">
        <v>1</v>
      </c>
      <c r="G65" s="95" t="s">
        <v>38</v>
      </c>
      <c r="H65" s="93">
        <v>400</v>
      </c>
      <c r="I65" s="113">
        <f t="shared" si="9"/>
        <v>400</v>
      </c>
    </row>
    <row r="66" spans="1:9" s="13" customFormat="1" x14ac:dyDescent="0.2">
      <c r="A66" s="155"/>
      <c r="B66" s="116" t="s">
        <v>114</v>
      </c>
      <c r="C66" s="115"/>
      <c r="D66" s="92">
        <v>1</v>
      </c>
      <c r="E66" s="117" t="s">
        <v>73</v>
      </c>
      <c r="F66" s="92">
        <v>1</v>
      </c>
      <c r="G66" s="95" t="s">
        <v>38</v>
      </c>
      <c r="H66" s="35">
        <v>1000</v>
      </c>
      <c r="I66" s="113">
        <f t="shared" si="9"/>
        <v>1000</v>
      </c>
    </row>
    <row r="67" spans="1:9" s="13" customFormat="1" x14ac:dyDescent="0.2">
      <c r="A67" s="155"/>
      <c r="B67" s="63" t="s">
        <v>115</v>
      </c>
      <c r="C67" s="115"/>
      <c r="D67" s="92"/>
      <c r="E67" s="117"/>
      <c r="F67" s="92"/>
      <c r="G67" s="92"/>
      <c r="H67" s="93"/>
      <c r="I67" s="113"/>
    </row>
    <row r="68" spans="1:9" s="13" customFormat="1" x14ac:dyDescent="0.2">
      <c r="A68" s="155"/>
      <c r="B68" s="114" t="s">
        <v>116</v>
      </c>
      <c r="C68" s="115"/>
      <c r="D68" s="92">
        <v>8</v>
      </c>
      <c r="E68" s="117" t="s">
        <v>66</v>
      </c>
      <c r="F68" s="92">
        <v>1</v>
      </c>
      <c r="G68" s="32" t="s">
        <v>27</v>
      </c>
      <c r="H68" s="97">
        <v>700</v>
      </c>
      <c r="I68" s="113">
        <f t="shared" ref="I68:I69" si="10">D68*F68*H68</f>
        <v>5600</v>
      </c>
    </row>
    <row r="69" spans="1:9" s="13" customFormat="1" x14ac:dyDescent="0.2">
      <c r="A69" s="155"/>
      <c r="B69" s="114" t="s">
        <v>117</v>
      </c>
      <c r="C69" s="115"/>
      <c r="D69" s="92">
        <v>8</v>
      </c>
      <c r="E69" s="117" t="s">
        <v>66</v>
      </c>
      <c r="F69" s="92">
        <v>1</v>
      </c>
      <c r="G69" s="32" t="s">
        <v>27</v>
      </c>
      <c r="H69" s="93">
        <v>500</v>
      </c>
      <c r="I69" s="113">
        <f t="shared" si="10"/>
        <v>4000</v>
      </c>
    </row>
    <row r="70" spans="1:9" s="13" customFormat="1" x14ac:dyDescent="0.2">
      <c r="A70" s="155"/>
      <c r="B70" s="114" t="s">
        <v>118</v>
      </c>
      <c r="C70" s="115"/>
      <c r="D70" s="92">
        <v>16</v>
      </c>
      <c r="E70" s="117" t="s">
        <v>66</v>
      </c>
      <c r="F70" s="92">
        <v>1</v>
      </c>
      <c r="G70" s="95" t="s">
        <v>38</v>
      </c>
      <c r="H70" s="93">
        <v>500</v>
      </c>
      <c r="I70" s="113">
        <f t="shared" si="9"/>
        <v>8000</v>
      </c>
    </row>
    <row r="71" spans="1:9" s="13" customFormat="1" x14ac:dyDescent="0.2">
      <c r="A71" s="155"/>
      <c r="B71" s="114" t="s">
        <v>119</v>
      </c>
      <c r="C71" s="115"/>
      <c r="D71" s="92">
        <v>30</v>
      </c>
      <c r="E71" s="117" t="s">
        <v>66</v>
      </c>
      <c r="F71" s="92">
        <v>1</v>
      </c>
      <c r="G71" s="95" t="s">
        <v>38</v>
      </c>
      <c r="H71" s="93">
        <v>200</v>
      </c>
      <c r="I71" s="113">
        <f t="shared" si="9"/>
        <v>6000</v>
      </c>
    </row>
    <row r="72" spans="1:9" s="13" customFormat="1" x14ac:dyDescent="0.2">
      <c r="A72" s="155"/>
      <c r="B72" s="114" t="s">
        <v>120</v>
      </c>
      <c r="C72" s="115"/>
      <c r="D72" s="92">
        <v>1</v>
      </c>
      <c r="E72" s="117" t="s">
        <v>121</v>
      </c>
      <c r="F72" s="92">
        <v>1</v>
      </c>
      <c r="G72" s="95" t="s">
        <v>38</v>
      </c>
      <c r="H72" s="97">
        <v>1500</v>
      </c>
      <c r="I72" s="113">
        <f t="shared" si="9"/>
        <v>1500</v>
      </c>
    </row>
    <row r="73" spans="1:9" s="13" customFormat="1" x14ac:dyDescent="0.2">
      <c r="A73" s="155"/>
      <c r="B73" s="114" t="s">
        <v>122</v>
      </c>
      <c r="C73" s="115"/>
      <c r="D73" s="92">
        <v>1</v>
      </c>
      <c r="E73" s="117" t="s">
        <v>66</v>
      </c>
      <c r="F73" s="92">
        <v>1</v>
      </c>
      <c r="G73" s="95" t="s">
        <v>38</v>
      </c>
      <c r="H73" s="93">
        <v>500</v>
      </c>
      <c r="I73" s="113">
        <v>500</v>
      </c>
    </row>
    <row r="74" spans="1:9" s="13" customFormat="1" x14ac:dyDescent="0.2">
      <c r="A74" s="155"/>
      <c r="B74" s="118" t="s">
        <v>123</v>
      </c>
      <c r="C74" s="119"/>
      <c r="D74" s="120">
        <v>24</v>
      </c>
      <c r="E74" s="121" t="s">
        <v>90</v>
      </c>
      <c r="F74" s="120">
        <v>1</v>
      </c>
      <c r="G74" s="122" t="s">
        <v>38</v>
      </c>
      <c r="H74" s="123">
        <v>100</v>
      </c>
      <c r="I74" s="130">
        <f t="shared" si="9"/>
        <v>2400</v>
      </c>
    </row>
    <row r="75" spans="1:9" s="13" customFormat="1" x14ac:dyDescent="0.2">
      <c r="A75" s="155"/>
      <c r="B75" s="114" t="s">
        <v>124</v>
      </c>
      <c r="C75" s="115"/>
      <c r="D75" s="92">
        <v>1</v>
      </c>
      <c r="E75" s="117" t="s">
        <v>73</v>
      </c>
      <c r="F75" s="92">
        <v>1</v>
      </c>
      <c r="G75" s="95" t="s">
        <v>38</v>
      </c>
      <c r="H75" s="93">
        <v>500</v>
      </c>
      <c r="I75" s="113">
        <f t="shared" si="9"/>
        <v>500</v>
      </c>
    </row>
    <row r="76" spans="1:9" s="12" customFormat="1" x14ac:dyDescent="0.2">
      <c r="A76" s="155"/>
      <c r="B76" s="65" t="s">
        <v>81</v>
      </c>
      <c r="C76" s="66"/>
      <c r="D76" s="67"/>
      <c r="E76" s="67"/>
      <c r="F76" s="68"/>
      <c r="G76" s="68"/>
      <c r="H76" s="69"/>
      <c r="I76" s="108"/>
    </row>
    <row r="77" spans="1:9" s="12" customFormat="1" x14ac:dyDescent="0.2">
      <c r="A77" s="155"/>
      <c r="B77" s="124" t="s">
        <v>125</v>
      </c>
      <c r="C77" s="125"/>
      <c r="D77" s="33"/>
      <c r="E77" s="33"/>
      <c r="F77" s="34"/>
      <c r="G77" s="34"/>
      <c r="H77" s="126"/>
      <c r="I77" s="131"/>
    </row>
    <row r="78" spans="1:9" s="12" customFormat="1" x14ac:dyDescent="0.2">
      <c r="A78" s="155"/>
      <c r="B78" s="127" t="s">
        <v>126</v>
      </c>
      <c r="C78" s="50"/>
      <c r="D78" s="32">
        <v>100</v>
      </c>
      <c r="E78" s="64" t="s">
        <v>63</v>
      </c>
      <c r="F78" s="32">
        <v>1</v>
      </c>
      <c r="G78" s="32" t="s">
        <v>27</v>
      </c>
      <c r="H78" s="97">
        <v>600</v>
      </c>
      <c r="I78" s="107">
        <f>D78*F78*H78</f>
        <v>60000</v>
      </c>
    </row>
    <row r="79" spans="1:9" s="12" customFormat="1" x14ac:dyDescent="0.2">
      <c r="A79" s="155"/>
      <c r="B79" s="127" t="s">
        <v>127</v>
      </c>
      <c r="C79" s="50"/>
      <c r="D79" s="32">
        <v>3</v>
      </c>
      <c r="E79" s="64" t="s">
        <v>66</v>
      </c>
      <c r="F79" s="32">
        <v>1</v>
      </c>
      <c r="G79" s="32" t="s">
        <v>27</v>
      </c>
      <c r="H79" s="97">
        <v>1500</v>
      </c>
      <c r="I79" s="107">
        <f t="shared" ref="I79:I126" si="11">D79*F79*H79</f>
        <v>4500</v>
      </c>
    </row>
    <row r="80" spans="1:9" s="12" customFormat="1" x14ac:dyDescent="0.2">
      <c r="A80" s="155"/>
      <c r="B80" s="128" t="s">
        <v>128</v>
      </c>
      <c r="C80" s="59"/>
      <c r="D80" s="60">
        <v>2</v>
      </c>
      <c r="E80" s="61" t="s">
        <v>66</v>
      </c>
      <c r="F80" s="60">
        <v>1</v>
      </c>
      <c r="G80" s="60" t="s">
        <v>27</v>
      </c>
      <c r="H80" s="129">
        <v>12500</v>
      </c>
      <c r="I80" s="106">
        <f t="shared" si="11"/>
        <v>25000</v>
      </c>
    </row>
    <row r="81" spans="1:9" s="12" customFormat="1" ht="30" x14ac:dyDescent="0.2">
      <c r="A81" s="155"/>
      <c r="B81" s="128" t="s">
        <v>129</v>
      </c>
      <c r="C81" s="59"/>
      <c r="D81" s="60">
        <v>1</v>
      </c>
      <c r="E81" s="61" t="s">
        <v>66</v>
      </c>
      <c r="F81" s="60">
        <v>1</v>
      </c>
      <c r="G81" s="60" t="s">
        <v>27</v>
      </c>
      <c r="H81" s="129">
        <v>15000</v>
      </c>
      <c r="I81" s="106">
        <f t="shared" si="11"/>
        <v>15000</v>
      </c>
    </row>
    <row r="82" spans="1:9" s="12" customFormat="1" x14ac:dyDescent="0.2">
      <c r="A82" s="155"/>
      <c r="B82" s="127" t="s">
        <v>130</v>
      </c>
      <c r="C82" s="50"/>
      <c r="D82" s="32">
        <v>4</v>
      </c>
      <c r="E82" s="64" t="s">
        <v>66</v>
      </c>
      <c r="F82" s="32">
        <v>1</v>
      </c>
      <c r="G82" s="32" t="s">
        <v>27</v>
      </c>
      <c r="H82" s="35">
        <v>1000</v>
      </c>
      <c r="I82" s="107">
        <f t="shared" si="11"/>
        <v>4000</v>
      </c>
    </row>
    <row r="83" spans="1:9" s="12" customFormat="1" x14ac:dyDescent="0.2">
      <c r="A83" s="155"/>
      <c r="B83" s="127" t="s">
        <v>131</v>
      </c>
      <c r="C83" s="50"/>
      <c r="D83" s="32">
        <v>4</v>
      </c>
      <c r="E83" s="64" t="s">
        <v>66</v>
      </c>
      <c r="F83" s="32">
        <v>1</v>
      </c>
      <c r="G83" s="32" t="s">
        <v>27</v>
      </c>
      <c r="H83" s="35">
        <v>3000</v>
      </c>
      <c r="I83" s="107">
        <f t="shared" si="11"/>
        <v>12000</v>
      </c>
    </row>
    <row r="84" spans="1:9" s="12" customFormat="1" x14ac:dyDescent="0.2">
      <c r="A84" s="155"/>
      <c r="B84" s="127" t="s">
        <v>132</v>
      </c>
      <c r="C84" s="50"/>
      <c r="D84" s="32">
        <v>1</v>
      </c>
      <c r="E84" s="64" t="s">
        <v>66</v>
      </c>
      <c r="F84" s="32">
        <v>1</v>
      </c>
      <c r="G84" s="32" t="s">
        <v>27</v>
      </c>
      <c r="H84" s="35">
        <v>1500</v>
      </c>
      <c r="I84" s="107">
        <f t="shared" si="11"/>
        <v>1500</v>
      </c>
    </row>
    <row r="85" spans="1:9" s="12" customFormat="1" x14ac:dyDescent="0.2">
      <c r="A85" s="155"/>
      <c r="B85" s="127" t="s">
        <v>133</v>
      </c>
      <c r="C85" s="50"/>
      <c r="D85" s="32">
        <v>1</v>
      </c>
      <c r="E85" s="64" t="s">
        <v>66</v>
      </c>
      <c r="F85" s="32">
        <v>1</v>
      </c>
      <c r="G85" s="32" t="s">
        <v>27</v>
      </c>
      <c r="H85" s="35">
        <v>500</v>
      </c>
      <c r="I85" s="107">
        <f t="shared" si="11"/>
        <v>500</v>
      </c>
    </row>
    <row r="86" spans="1:9" s="12" customFormat="1" x14ac:dyDescent="0.2">
      <c r="A86" s="155"/>
      <c r="B86" s="127" t="s">
        <v>134</v>
      </c>
      <c r="C86" s="50"/>
      <c r="D86" s="32">
        <v>3</v>
      </c>
      <c r="E86" s="64" t="s">
        <v>66</v>
      </c>
      <c r="F86" s="32">
        <v>1</v>
      </c>
      <c r="G86" s="32" t="s">
        <v>27</v>
      </c>
      <c r="H86" s="35">
        <v>1000</v>
      </c>
      <c r="I86" s="107">
        <f t="shared" si="11"/>
        <v>3000</v>
      </c>
    </row>
    <row r="87" spans="1:9" s="12" customFormat="1" x14ac:dyDescent="0.2">
      <c r="A87" s="155"/>
      <c r="B87" s="127" t="s">
        <v>135</v>
      </c>
      <c r="C87" s="50"/>
      <c r="D87" s="32">
        <v>5</v>
      </c>
      <c r="E87" s="64" t="s">
        <v>66</v>
      </c>
      <c r="F87" s="32">
        <v>1</v>
      </c>
      <c r="G87" s="32" t="s">
        <v>27</v>
      </c>
      <c r="H87" s="35">
        <v>600</v>
      </c>
      <c r="I87" s="107">
        <f t="shared" si="11"/>
        <v>3000</v>
      </c>
    </row>
    <row r="88" spans="1:9" s="12" customFormat="1" x14ac:dyDescent="0.2">
      <c r="A88" s="155"/>
      <c r="B88" s="127" t="s">
        <v>136</v>
      </c>
      <c r="C88" s="50"/>
      <c r="D88" s="32">
        <v>2</v>
      </c>
      <c r="E88" s="64" t="s">
        <v>66</v>
      </c>
      <c r="F88" s="32">
        <v>1</v>
      </c>
      <c r="G88" s="32" t="s">
        <v>27</v>
      </c>
      <c r="H88" s="35">
        <v>500</v>
      </c>
      <c r="I88" s="107">
        <f t="shared" si="11"/>
        <v>1000</v>
      </c>
    </row>
    <row r="89" spans="1:9" s="12" customFormat="1" x14ac:dyDescent="0.2">
      <c r="A89" s="155"/>
      <c r="B89" s="127" t="s">
        <v>137</v>
      </c>
      <c r="C89" s="50"/>
      <c r="D89" s="32">
        <v>3</v>
      </c>
      <c r="E89" s="64" t="s">
        <v>66</v>
      </c>
      <c r="F89" s="32">
        <v>1</v>
      </c>
      <c r="G89" s="32" t="s">
        <v>27</v>
      </c>
      <c r="H89" s="35">
        <v>400</v>
      </c>
      <c r="I89" s="107">
        <f t="shared" si="11"/>
        <v>1200</v>
      </c>
    </row>
    <row r="90" spans="1:9" s="12" customFormat="1" x14ac:dyDescent="0.2">
      <c r="A90" s="155"/>
      <c r="B90" s="127" t="s">
        <v>138</v>
      </c>
      <c r="C90" s="50"/>
      <c r="D90" s="32">
        <v>2</v>
      </c>
      <c r="E90" s="64" t="s">
        <v>66</v>
      </c>
      <c r="F90" s="32">
        <v>1</v>
      </c>
      <c r="G90" s="32" t="s">
        <v>27</v>
      </c>
      <c r="H90" s="35">
        <v>900</v>
      </c>
      <c r="I90" s="107">
        <f t="shared" si="11"/>
        <v>1800</v>
      </c>
    </row>
    <row r="91" spans="1:9" s="12" customFormat="1" x14ac:dyDescent="0.2">
      <c r="A91" s="155"/>
      <c r="B91" s="127" t="s">
        <v>139</v>
      </c>
      <c r="C91" s="50"/>
      <c r="D91" s="32">
        <v>2</v>
      </c>
      <c r="E91" s="64" t="s">
        <v>66</v>
      </c>
      <c r="F91" s="32">
        <v>1</v>
      </c>
      <c r="G91" s="32" t="s">
        <v>27</v>
      </c>
      <c r="H91" s="35">
        <v>600</v>
      </c>
      <c r="I91" s="107">
        <f t="shared" si="11"/>
        <v>1200</v>
      </c>
    </row>
    <row r="92" spans="1:9" s="12" customFormat="1" x14ac:dyDescent="0.2">
      <c r="A92" s="155"/>
      <c r="B92" s="127" t="s">
        <v>140</v>
      </c>
      <c r="C92" s="50"/>
      <c r="D92" s="32">
        <v>1</v>
      </c>
      <c r="E92" s="64" t="s">
        <v>66</v>
      </c>
      <c r="F92" s="32">
        <v>1</v>
      </c>
      <c r="G92" s="32" t="s">
        <v>27</v>
      </c>
      <c r="H92" s="35">
        <v>700</v>
      </c>
      <c r="I92" s="107">
        <f t="shared" si="11"/>
        <v>700</v>
      </c>
    </row>
    <row r="93" spans="1:9" s="12" customFormat="1" x14ac:dyDescent="0.2">
      <c r="A93" s="155"/>
      <c r="B93" s="124" t="s">
        <v>110</v>
      </c>
      <c r="C93" s="125"/>
      <c r="D93" s="34"/>
      <c r="E93" s="33"/>
      <c r="F93" s="33"/>
      <c r="G93" s="33"/>
      <c r="H93" s="126"/>
      <c r="I93" s="131"/>
    </row>
    <row r="94" spans="1:9" s="12" customFormat="1" x14ac:dyDescent="0.2">
      <c r="A94" s="155"/>
      <c r="B94" s="116" t="s">
        <v>141</v>
      </c>
      <c r="C94" s="50"/>
      <c r="D94" s="32">
        <v>8</v>
      </c>
      <c r="E94" s="64" t="s">
        <v>142</v>
      </c>
      <c r="F94" s="32">
        <v>1</v>
      </c>
      <c r="G94" s="32" t="s">
        <v>27</v>
      </c>
      <c r="H94" s="35">
        <v>800</v>
      </c>
      <c r="I94" s="107">
        <f t="shared" si="11"/>
        <v>6400</v>
      </c>
    </row>
    <row r="95" spans="1:9" s="12" customFormat="1" x14ac:dyDescent="0.2">
      <c r="A95" s="155"/>
      <c r="B95" s="116" t="s">
        <v>143</v>
      </c>
      <c r="C95" s="50"/>
      <c r="D95" s="32">
        <v>4</v>
      </c>
      <c r="E95" s="64" t="s">
        <v>142</v>
      </c>
      <c r="F95" s="32">
        <v>1</v>
      </c>
      <c r="G95" s="32" t="s">
        <v>27</v>
      </c>
      <c r="H95" s="35">
        <v>800</v>
      </c>
      <c r="I95" s="107">
        <f t="shared" si="11"/>
        <v>3200</v>
      </c>
    </row>
    <row r="96" spans="1:9" s="12" customFormat="1" x14ac:dyDescent="0.2">
      <c r="A96" s="155"/>
      <c r="B96" s="116" t="s">
        <v>111</v>
      </c>
      <c r="C96" s="50"/>
      <c r="D96" s="32">
        <v>4</v>
      </c>
      <c r="E96" s="64" t="s">
        <v>142</v>
      </c>
      <c r="F96" s="32">
        <v>1</v>
      </c>
      <c r="G96" s="32" t="s">
        <v>27</v>
      </c>
      <c r="H96" s="35">
        <v>600</v>
      </c>
      <c r="I96" s="107">
        <f t="shared" si="11"/>
        <v>2400</v>
      </c>
    </row>
    <row r="97" spans="1:9" s="12" customFormat="1" x14ac:dyDescent="0.2">
      <c r="A97" s="155"/>
      <c r="B97" s="116" t="s">
        <v>144</v>
      </c>
      <c r="C97" s="50"/>
      <c r="D97" s="32">
        <v>4</v>
      </c>
      <c r="E97" s="64" t="s">
        <v>142</v>
      </c>
      <c r="F97" s="32">
        <v>1</v>
      </c>
      <c r="G97" s="32" t="s">
        <v>27</v>
      </c>
      <c r="H97" s="35">
        <v>600</v>
      </c>
      <c r="I97" s="107">
        <f t="shared" si="11"/>
        <v>2400</v>
      </c>
    </row>
    <row r="98" spans="1:9" s="12" customFormat="1" x14ac:dyDescent="0.2">
      <c r="A98" s="155"/>
      <c r="B98" s="116" t="s">
        <v>145</v>
      </c>
      <c r="C98" s="50"/>
      <c r="D98" s="32">
        <v>3</v>
      </c>
      <c r="E98" s="64" t="s">
        <v>73</v>
      </c>
      <c r="F98" s="32">
        <v>1</v>
      </c>
      <c r="G98" s="32" t="s">
        <v>27</v>
      </c>
      <c r="H98" s="35">
        <v>1000</v>
      </c>
      <c r="I98" s="107">
        <f t="shared" si="11"/>
        <v>3000</v>
      </c>
    </row>
    <row r="99" spans="1:9" s="12" customFormat="1" ht="30" x14ac:dyDescent="0.2">
      <c r="A99" s="155"/>
      <c r="B99" s="116" t="s">
        <v>146</v>
      </c>
      <c r="C99" s="50"/>
      <c r="D99" s="32">
        <v>1</v>
      </c>
      <c r="E99" s="64" t="s">
        <v>73</v>
      </c>
      <c r="F99" s="32">
        <v>1</v>
      </c>
      <c r="G99" s="32" t="s">
        <v>27</v>
      </c>
      <c r="H99" s="97">
        <v>1500</v>
      </c>
      <c r="I99" s="107">
        <f t="shared" si="11"/>
        <v>1500</v>
      </c>
    </row>
    <row r="100" spans="1:9" s="12" customFormat="1" x14ac:dyDescent="0.2">
      <c r="A100" s="155"/>
      <c r="B100" s="127" t="s">
        <v>147</v>
      </c>
      <c r="C100" s="50"/>
      <c r="D100" s="32">
        <v>4</v>
      </c>
      <c r="E100" s="64" t="s">
        <v>142</v>
      </c>
      <c r="F100" s="32">
        <v>1</v>
      </c>
      <c r="G100" s="32" t="s">
        <v>27</v>
      </c>
      <c r="H100" s="35">
        <v>200</v>
      </c>
      <c r="I100" s="107">
        <f t="shared" si="11"/>
        <v>800</v>
      </c>
    </row>
    <row r="101" spans="1:9" s="12" customFormat="1" x14ac:dyDescent="0.2">
      <c r="A101" s="155"/>
      <c r="B101" s="127" t="s">
        <v>148</v>
      </c>
      <c r="C101" s="50"/>
      <c r="D101" s="32">
        <v>4</v>
      </c>
      <c r="E101" s="64" t="s">
        <v>149</v>
      </c>
      <c r="F101" s="32">
        <v>1</v>
      </c>
      <c r="G101" s="32" t="s">
        <v>27</v>
      </c>
      <c r="H101" s="35">
        <v>200</v>
      </c>
      <c r="I101" s="107">
        <f t="shared" si="11"/>
        <v>800</v>
      </c>
    </row>
    <row r="102" spans="1:9" s="12" customFormat="1" x14ac:dyDescent="0.2">
      <c r="A102" s="155"/>
      <c r="B102" s="127" t="s">
        <v>150</v>
      </c>
      <c r="C102" s="50"/>
      <c r="D102" s="32">
        <v>4</v>
      </c>
      <c r="E102" s="64" t="s">
        <v>73</v>
      </c>
      <c r="F102" s="32">
        <v>1</v>
      </c>
      <c r="G102" s="32" t="s">
        <v>27</v>
      </c>
      <c r="H102" s="35">
        <v>500</v>
      </c>
      <c r="I102" s="107">
        <f t="shared" si="11"/>
        <v>2000</v>
      </c>
    </row>
    <row r="103" spans="1:9" s="12" customFormat="1" x14ac:dyDescent="0.2">
      <c r="A103" s="155"/>
      <c r="B103" s="127" t="s">
        <v>151</v>
      </c>
      <c r="C103" s="50"/>
      <c r="D103" s="32">
        <v>2</v>
      </c>
      <c r="E103" s="64" t="s">
        <v>66</v>
      </c>
      <c r="F103" s="32">
        <v>1</v>
      </c>
      <c r="G103" s="32" t="s">
        <v>27</v>
      </c>
      <c r="H103" s="35">
        <v>700</v>
      </c>
      <c r="I103" s="107">
        <f t="shared" si="11"/>
        <v>1400</v>
      </c>
    </row>
    <row r="104" spans="1:9" s="12" customFormat="1" x14ac:dyDescent="0.2">
      <c r="A104" s="155"/>
      <c r="B104" s="127" t="s">
        <v>152</v>
      </c>
      <c r="C104" s="50"/>
      <c r="D104" s="32">
        <v>1</v>
      </c>
      <c r="E104" s="64" t="s">
        <v>73</v>
      </c>
      <c r="F104" s="32">
        <v>1</v>
      </c>
      <c r="G104" s="32" t="s">
        <v>27</v>
      </c>
      <c r="H104" s="35">
        <v>1200</v>
      </c>
      <c r="I104" s="107">
        <f t="shared" si="11"/>
        <v>1200</v>
      </c>
    </row>
    <row r="105" spans="1:9" s="12" customFormat="1" x14ac:dyDescent="0.2">
      <c r="A105" s="155"/>
      <c r="B105" s="127" t="s">
        <v>153</v>
      </c>
      <c r="C105" s="50"/>
      <c r="D105" s="32">
        <v>8</v>
      </c>
      <c r="E105" s="64" t="s">
        <v>73</v>
      </c>
      <c r="F105" s="32">
        <v>1</v>
      </c>
      <c r="G105" s="32" t="s">
        <v>27</v>
      </c>
      <c r="H105" s="35">
        <v>200</v>
      </c>
      <c r="I105" s="107">
        <f t="shared" si="11"/>
        <v>1600</v>
      </c>
    </row>
    <row r="106" spans="1:9" s="12" customFormat="1" x14ac:dyDescent="0.2">
      <c r="A106" s="155"/>
      <c r="B106" s="127" t="s">
        <v>154</v>
      </c>
      <c r="C106" s="50"/>
      <c r="D106" s="32">
        <v>1</v>
      </c>
      <c r="E106" s="64" t="s">
        <v>121</v>
      </c>
      <c r="F106" s="32">
        <v>1</v>
      </c>
      <c r="G106" s="32" t="s">
        <v>27</v>
      </c>
      <c r="H106" s="35">
        <v>400</v>
      </c>
      <c r="I106" s="107">
        <f t="shared" si="11"/>
        <v>400</v>
      </c>
    </row>
    <row r="107" spans="1:9" s="12" customFormat="1" x14ac:dyDescent="0.2">
      <c r="A107" s="155"/>
      <c r="B107" s="63" t="s">
        <v>115</v>
      </c>
      <c r="C107" s="50"/>
      <c r="D107" s="32"/>
      <c r="E107" s="64"/>
      <c r="F107" s="64"/>
      <c r="G107" s="64"/>
      <c r="H107" s="35"/>
      <c r="I107" s="107"/>
    </row>
    <row r="108" spans="1:9" s="12" customFormat="1" x14ac:dyDescent="0.2">
      <c r="A108" s="155"/>
      <c r="B108" s="127" t="s">
        <v>116</v>
      </c>
      <c r="C108" s="50"/>
      <c r="D108" s="32">
        <v>24</v>
      </c>
      <c r="E108" s="64" t="s">
        <v>66</v>
      </c>
      <c r="F108" s="32">
        <v>1</v>
      </c>
      <c r="G108" s="32" t="s">
        <v>27</v>
      </c>
      <c r="H108" s="97">
        <v>700</v>
      </c>
      <c r="I108" s="107">
        <f t="shared" si="11"/>
        <v>16800</v>
      </c>
    </row>
    <row r="109" spans="1:9" s="12" customFormat="1" x14ac:dyDescent="0.2">
      <c r="A109" s="155"/>
      <c r="B109" s="127" t="s">
        <v>119</v>
      </c>
      <c r="C109" s="50"/>
      <c r="D109" s="32">
        <v>16</v>
      </c>
      <c r="E109" s="64" t="s">
        <v>66</v>
      </c>
      <c r="F109" s="32">
        <v>1</v>
      </c>
      <c r="G109" s="32" t="s">
        <v>27</v>
      </c>
      <c r="H109" s="35">
        <v>200</v>
      </c>
      <c r="I109" s="107">
        <f t="shared" si="11"/>
        <v>3200</v>
      </c>
    </row>
    <row r="110" spans="1:9" s="12" customFormat="1" x14ac:dyDescent="0.2">
      <c r="A110" s="155"/>
      <c r="B110" s="127" t="s">
        <v>117</v>
      </c>
      <c r="C110" s="50"/>
      <c r="D110" s="32">
        <v>30</v>
      </c>
      <c r="E110" s="64" t="s">
        <v>66</v>
      </c>
      <c r="F110" s="32">
        <v>1</v>
      </c>
      <c r="G110" s="32" t="s">
        <v>27</v>
      </c>
      <c r="H110" s="35">
        <v>500</v>
      </c>
      <c r="I110" s="107">
        <f t="shared" si="11"/>
        <v>15000</v>
      </c>
    </row>
    <row r="111" spans="1:9" s="12" customFormat="1" x14ac:dyDescent="0.2">
      <c r="A111" s="155"/>
      <c r="B111" s="127" t="s">
        <v>118</v>
      </c>
      <c r="C111" s="50"/>
      <c r="D111" s="32">
        <v>38</v>
      </c>
      <c r="E111" s="64" t="s">
        <v>66</v>
      </c>
      <c r="F111" s="32">
        <v>1</v>
      </c>
      <c r="G111" s="32" t="s">
        <v>27</v>
      </c>
      <c r="H111" s="35">
        <v>500</v>
      </c>
      <c r="I111" s="107">
        <f t="shared" si="11"/>
        <v>19000</v>
      </c>
    </row>
    <row r="112" spans="1:9" s="12" customFormat="1" x14ac:dyDescent="0.2">
      <c r="A112" s="155"/>
      <c r="B112" s="116" t="s">
        <v>155</v>
      </c>
      <c r="C112" s="50"/>
      <c r="D112" s="32">
        <v>1</v>
      </c>
      <c r="E112" s="64" t="s">
        <v>66</v>
      </c>
      <c r="F112" s="32">
        <v>1</v>
      </c>
      <c r="G112" s="32" t="s">
        <v>27</v>
      </c>
      <c r="H112" s="97">
        <v>1500</v>
      </c>
      <c r="I112" s="107">
        <f t="shared" si="11"/>
        <v>1500</v>
      </c>
    </row>
    <row r="113" spans="1:9" s="12" customFormat="1" x14ac:dyDescent="0.2">
      <c r="A113" s="155"/>
      <c r="B113" s="116" t="s">
        <v>156</v>
      </c>
      <c r="C113" s="50"/>
      <c r="D113" s="32">
        <v>1</v>
      </c>
      <c r="E113" s="64" t="s">
        <v>66</v>
      </c>
      <c r="F113" s="32">
        <v>1</v>
      </c>
      <c r="G113" s="32" t="s">
        <v>27</v>
      </c>
      <c r="H113" s="35">
        <v>1000</v>
      </c>
      <c r="I113" s="107">
        <f t="shared" si="11"/>
        <v>1000</v>
      </c>
    </row>
    <row r="114" spans="1:9" s="12" customFormat="1" x14ac:dyDescent="0.2">
      <c r="A114" s="155"/>
      <c r="B114" s="127" t="s">
        <v>122</v>
      </c>
      <c r="C114" s="50"/>
      <c r="D114" s="32">
        <v>6</v>
      </c>
      <c r="E114" s="64" t="s">
        <v>66</v>
      </c>
      <c r="F114" s="32">
        <v>1</v>
      </c>
      <c r="G114" s="32" t="s">
        <v>27</v>
      </c>
      <c r="H114" s="35">
        <v>500</v>
      </c>
      <c r="I114" s="107">
        <f t="shared" si="11"/>
        <v>3000</v>
      </c>
    </row>
    <row r="115" spans="1:9" s="12" customFormat="1" x14ac:dyDescent="0.2">
      <c r="A115" s="155"/>
      <c r="B115" s="127" t="s">
        <v>157</v>
      </c>
      <c r="C115" s="50"/>
      <c r="D115" s="32">
        <v>100</v>
      </c>
      <c r="E115" s="64" t="s">
        <v>90</v>
      </c>
      <c r="F115" s="32">
        <v>1</v>
      </c>
      <c r="G115" s="32" t="s">
        <v>27</v>
      </c>
      <c r="H115" s="35">
        <v>100</v>
      </c>
      <c r="I115" s="107">
        <f t="shared" si="11"/>
        <v>10000</v>
      </c>
    </row>
    <row r="116" spans="1:9" s="12" customFormat="1" x14ac:dyDescent="0.2">
      <c r="A116" s="155"/>
      <c r="B116" s="127" t="s">
        <v>158</v>
      </c>
      <c r="C116" s="50"/>
      <c r="D116" s="32">
        <v>4</v>
      </c>
      <c r="E116" s="64" t="s">
        <v>66</v>
      </c>
      <c r="F116" s="32">
        <v>1</v>
      </c>
      <c r="G116" s="32" t="s">
        <v>27</v>
      </c>
      <c r="H116" s="35">
        <v>50</v>
      </c>
      <c r="I116" s="107">
        <f t="shared" si="11"/>
        <v>200</v>
      </c>
    </row>
    <row r="117" spans="1:9" s="12" customFormat="1" x14ac:dyDescent="0.2">
      <c r="A117" s="155"/>
      <c r="B117" s="127" t="s">
        <v>159</v>
      </c>
      <c r="C117" s="50"/>
      <c r="D117" s="32">
        <v>2</v>
      </c>
      <c r="E117" s="64" t="s">
        <v>66</v>
      </c>
      <c r="F117" s="32">
        <v>1</v>
      </c>
      <c r="G117" s="32" t="s">
        <v>27</v>
      </c>
      <c r="H117" s="35">
        <v>500</v>
      </c>
      <c r="I117" s="107">
        <f t="shared" si="11"/>
        <v>1000</v>
      </c>
    </row>
    <row r="118" spans="1:9" s="12" customFormat="1" x14ac:dyDescent="0.2">
      <c r="A118" s="155"/>
      <c r="B118" s="127" t="s">
        <v>140</v>
      </c>
      <c r="C118" s="50"/>
      <c r="D118" s="32">
        <v>2</v>
      </c>
      <c r="E118" s="64" t="s">
        <v>66</v>
      </c>
      <c r="F118" s="32">
        <v>1</v>
      </c>
      <c r="G118" s="32" t="s">
        <v>27</v>
      </c>
      <c r="H118" s="35">
        <v>700</v>
      </c>
      <c r="I118" s="107">
        <f t="shared" si="11"/>
        <v>1400</v>
      </c>
    </row>
    <row r="119" spans="1:9" s="12" customFormat="1" x14ac:dyDescent="0.2">
      <c r="A119" s="155"/>
      <c r="B119" s="127" t="s">
        <v>160</v>
      </c>
      <c r="C119" s="50"/>
      <c r="D119" s="32">
        <v>1</v>
      </c>
      <c r="E119" s="64" t="s">
        <v>14</v>
      </c>
      <c r="F119" s="32">
        <v>3</v>
      </c>
      <c r="G119" s="32" t="s">
        <v>27</v>
      </c>
      <c r="H119" s="35">
        <v>500</v>
      </c>
      <c r="I119" s="107">
        <f t="shared" si="11"/>
        <v>1500</v>
      </c>
    </row>
    <row r="120" spans="1:9" s="12" customFormat="1" x14ac:dyDescent="0.2">
      <c r="A120" s="155"/>
      <c r="B120" s="127" t="s">
        <v>161</v>
      </c>
      <c r="C120" s="50"/>
      <c r="D120" s="32">
        <v>1</v>
      </c>
      <c r="E120" s="64" t="s">
        <v>14</v>
      </c>
      <c r="F120" s="32">
        <v>3</v>
      </c>
      <c r="G120" s="32" t="s">
        <v>27</v>
      </c>
      <c r="H120" s="35">
        <v>400</v>
      </c>
      <c r="I120" s="107">
        <f t="shared" si="11"/>
        <v>1200</v>
      </c>
    </row>
    <row r="121" spans="1:9" s="12" customFormat="1" x14ac:dyDescent="0.2">
      <c r="A121" s="155"/>
      <c r="B121" s="127" t="s">
        <v>162</v>
      </c>
      <c r="C121" s="50"/>
      <c r="D121" s="32">
        <v>1</v>
      </c>
      <c r="E121" s="64" t="s">
        <v>14</v>
      </c>
      <c r="F121" s="32">
        <v>3</v>
      </c>
      <c r="G121" s="32" t="s">
        <v>27</v>
      </c>
      <c r="H121" s="35">
        <v>400</v>
      </c>
      <c r="I121" s="107">
        <f t="shared" si="11"/>
        <v>1200</v>
      </c>
    </row>
    <row r="122" spans="1:9" s="12" customFormat="1" x14ac:dyDescent="0.2">
      <c r="A122" s="155"/>
      <c r="B122" s="127" t="s">
        <v>163</v>
      </c>
      <c r="C122" s="50"/>
      <c r="D122" s="32">
        <v>1</v>
      </c>
      <c r="E122" s="64" t="s">
        <v>14</v>
      </c>
      <c r="F122" s="32">
        <v>3</v>
      </c>
      <c r="G122" s="32" t="s">
        <v>27</v>
      </c>
      <c r="H122" s="35">
        <v>400</v>
      </c>
      <c r="I122" s="107">
        <f t="shared" si="11"/>
        <v>1200</v>
      </c>
    </row>
    <row r="123" spans="1:9" s="12" customFormat="1" x14ac:dyDescent="0.2">
      <c r="A123" s="155"/>
      <c r="B123" s="127" t="s">
        <v>164</v>
      </c>
      <c r="C123" s="50"/>
      <c r="D123" s="32">
        <v>14</v>
      </c>
      <c r="E123" s="64" t="s">
        <v>14</v>
      </c>
      <c r="F123" s="32">
        <v>2</v>
      </c>
      <c r="G123" s="32" t="s">
        <v>27</v>
      </c>
      <c r="H123" s="35">
        <v>300</v>
      </c>
      <c r="I123" s="107">
        <f t="shared" si="11"/>
        <v>8400</v>
      </c>
    </row>
    <row r="124" spans="1:9" s="12" customFormat="1" x14ac:dyDescent="0.2">
      <c r="A124" s="155"/>
      <c r="B124" s="127" t="s">
        <v>165</v>
      </c>
      <c r="C124" s="50"/>
      <c r="D124" s="32">
        <v>18</v>
      </c>
      <c r="E124" s="64" t="s">
        <v>38</v>
      </c>
      <c r="F124" s="32">
        <v>1</v>
      </c>
      <c r="G124" s="32" t="s">
        <v>38</v>
      </c>
      <c r="H124" s="35">
        <v>300</v>
      </c>
      <c r="I124" s="107">
        <f t="shared" si="11"/>
        <v>5400</v>
      </c>
    </row>
    <row r="125" spans="1:9" s="12" customFormat="1" x14ac:dyDescent="0.2">
      <c r="A125" s="155"/>
      <c r="B125" s="127" t="s">
        <v>166</v>
      </c>
      <c r="C125" s="50"/>
      <c r="D125" s="32">
        <v>3</v>
      </c>
      <c r="E125" s="64" t="s">
        <v>167</v>
      </c>
      <c r="F125" s="32">
        <v>1</v>
      </c>
      <c r="G125" s="32" t="s">
        <v>51</v>
      </c>
      <c r="H125" s="35">
        <v>3000</v>
      </c>
      <c r="I125" s="107">
        <f t="shared" si="11"/>
        <v>9000</v>
      </c>
    </row>
    <row r="126" spans="1:9" s="12" customFormat="1" x14ac:dyDescent="0.2">
      <c r="A126" s="156"/>
      <c r="B126" s="127" t="s">
        <v>168</v>
      </c>
      <c r="C126" s="50" t="s">
        <v>169</v>
      </c>
      <c r="D126" s="32">
        <v>8</v>
      </c>
      <c r="E126" s="64" t="s">
        <v>66</v>
      </c>
      <c r="F126" s="32">
        <v>1</v>
      </c>
      <c r="G126" s="32" t="s">
        <v>38</v>
      </c>
      <c r="H126" s="35">
        <v>200</v>
      </c>
      <c r="I126" s="107">
        <f t="shared" si="11"/>
        <v>1600</v>
      </c>
    </row>
    <row r="127" spans="1:9" x14ac:dyDescent="0.2">
      <c r="A127" s="163" t="s">
        <v>170</v>
      </c>
      <c r="B127" s="163"/>
      <c r="C127" s="163"/>
      <c r="D127" s="36"/>
      <c r="E127" s="36"/>
      <c r="F127" s="36"/>
      <c r="G127" s="36"/>
      <c r="H127" s="37"/>
      <c r="I127" s="102">
        <f>SUM(I62:I126)</f>
        <v>296900</v>
      </c>
    </row>
    <row r="128" spans="1:9" x14ac:dyDescent="0.2">
      <c r="A128" s="152" t="s">
        <v>171</v>
      </c>
      <c r="B128" s="124" t="s">
        <v>172</v>
      </c>
      <c r="C128" s="125" t="s">
        <v>173</v>
      </c>
      <c r="D128" s="34">
        <v>150</v>
      </c>
      <c r="E128" s="33" t="s">
        <v>66</v>
      </c>
      <c r="F128" s="34">
        <v>1</v>
      </c>
      <c r="G128" s="34" t="s">
        <v>66</v>
      </c>
      <c r="H128" s="126">
        <v>2</v>
      </c>
      <c r="I128" s="131">
        <f t="shared" ref="I128:I129" si="12">D128*F128*H128</f>
        <v>300</v>
      </c>
    </row>
    <row r="129" spans="1:9" x14ac:dyDescent="0.2">
      <c r="A129" s="153"/>
      <c r="B129" s="63" t="s">
        <v>172</v>
      </c>
      <c r="C129" s="125" t="s">
        <v>174</v>
      </c>
      <c r="D129" s="32">
        <v>100</v>
      </c>
      <c r="E129" s="64" t="s">
        <v>66</v>
      </c>
      <c r="F129" s="32">
        <v>1</v>
      </c>
      <c r="G129" s="32" t="s">
        <v>66</v>
      </c>
      <c r="H129" s="35">
        <v>5</v>
      </c>
      <c r="I129" s="107">
        <f t="shared" si="12"/>
        <v>500</v>
      </c>
    </row>
    <row r="130" spans="1:9" x14ac:dyDescent="0.2">
      <c r="A130" s="153"/>
      <c r="B130" s="63" t="s">
        <v>172</v>
      </c>
      <c r="C130" s="125" t="s">
        <v>175</v>
      </c>
      <c r="D130" s="32">
        <v>1</v>
      </c>
      <c r="E130" s="64" t="s">
        <v>66</v>
      </c>
      <c r="F130" s="32">
        <v>1</v>
      </c>
      <c r="G130" s="32" t="s">
        <v>66</v>
      </c>
      <c r="H130" s="35">
        <v>350</v>
      </c>
      <c r="I130" s="107">
        <f t="shared" ref="I130:I135" si="13">D130*F130*H130</f>
        <v>350</v>
      </c>
    </row>
    <row r="131" spans="1:9" x14ac:dyDescent="0.2">
      <c r="A131" s="153"/>
      <c r="B131" s="63" t="s">
        <v>172</v>
      </c>
      <c r="C131" s="50" t="s">
        <v>176</v>
      </c>
      <c r="D131" s="32">
        <v>6</v>
      </c>
      <c r="E131" s="64" t="s">
        <v>66</v>
      </c>
      <c r="F131" s="32">
        <v>1</v>
      </c>
      <c r="G131" s="32" t="s">
        <v>66</v>
      </c>
      <c r="H131" s="35">
        <v>60</v>
      </c>
      <c r="I131" s="107">
        <f t="shared" si="13"/>
        <v>360</v>
      </c>
    </row>
    <row r="132" spans="1:9" x14ac:dyDescent="0.2">
      <c r="A132" s="153"/>
      <c r="B132" s="63" t="s">
        <v>172</v>
      </c>
      <c r="C132" s="50" t="s">
        <v>177</v>
      </c>
      <c r="D132" s="32">
        <v>1</v>
      </c>
      <c r="E132" s="64" t="s">
        <v>73</v>
      </c>
      <c r="F132" s="32">
        <v>1</v>
      </c>
      <c r="G132" s="32" t="s">
        <v>38</v>
      </c>
      <c r="H132" s="35">
        <v>450</v>
      </c>
      <c r="I132" s="107">
        <f t="shared" si="13"/>
        <v>450</v>
      </c>
    </row>
    <row r="133" spans="1:9" x14ac:dyDescent="0.2">
      <c r="A133" s="153"/>
      <c r="B133" s="63" t="s">
        <v>178</v>
      </c>
      <c r="C133" s="50" t="s">
        <v>179</v>
      </c>
      <c r="D133" s="64">
        <v>360</v>
      </c>
      <c r="E133" s="64" t="s">
        <v>14</v>
      </c>
      <c r="F133" s="32">
        <v>1</v>
      </c>
      <c r="G133" s="32" t="s">
        <v>66</v>
      </c>
      <c r="H133" s="35">
        <v>120</v>
      </c>
      <c r="I133" s="107">
        <f t="shared" si="13"/>
        <v>43200</v>
      </c>
    </row>
    <row r="134" spans="1:9" x14ac:dyDescent="0.2">
      <c r="A134" s="153"/>
      <c r="B134" s="63" t="s">
        <v>178</v>
      </c>
      <c r="C134" s="132" t="s">
        <v>180</v>
      </c>
      <c r="D134" s="64">
        <v>360</v>
      </c>
      <c r="E134" s="64" t="s">
        <v>14</v>
      </c>
      <c r="F134" s="32">
        <v>1</v>
      </c>
      <c r="G134" s="32" t="s">
        <v>66</v>
      </c>
      <c r="H134" s="35">
        <v>150</v>
      </c>
      <c r="I134" s="107">
        <f t="shared" si="13"/>
        <v>54000</v>
      </c>
    </row>
    <row r="135" spans="1:9" x14ac:dyDescent="0.2">
      <c r="A135" s="153"/>
      <c r="B135" s="63" t="s">
        <v>178</v>
      </c>
      <c r="C135" s="132" t="s">
        <v>181</v>
      </c>
      <c r="D135" s="64">
        <v>360</v>
      </c>
      <c r="E135" s="64" t="s">
        <v>182</v>
      </c>
      <c r="F135" s="32">
        <v>1</v>
      </c>
      <c r="G135" s="32" t="s">
        <v>66</v>
      </c>
      <c r="H135" s="35">
        <v>10</v>
      </c>
      <c r="I135" s="107">
        <f t="shared" si="13"/>
        <v>3600</v>
      </c>
    </row>
    <row r="136" spans="1:9" x14ac:dyDescent="0.2">
      <c r="A136" s="153"/>
      <c r="B136" s="63" t="s">
        <v>172</v>
      </c>
      <c r="C136" s="133" t="s">
        <v>183</v>
      </c>
      <c r="D136" s="60">
        <v>10</v>
      </c>
      <c r="E136" s="61" t="s">
        <v>66</v>
      </c>
      <c r="F136" s="60">
        <v>1</v>
      </c>
      <c r="G136" s="60" t="s">
        <v>66</v>
      </c>
      <c r="H136" s="129">
        <v>80</v>
      </c>
      <c r="I136" s="106">
        <f t="shared" ref="I136:I140" si="14">D136*F136*H136</f>
        <v>800</v>
      </c>
    </row>
    <row r="137" spans="1:9" x14ac:dyDescent="0.2">
      <c r="A137" s="153"/>
      <c r="B137" s="63" t="s">
        <v>172</v>
      </c>
      <c r="C137" s="133" t="s">
        <v>184</v>
      </c>
      <c r="D137" s="60">
        <v>10</v>
      </c>
      <c r="E137" s="61" t="s">
        <v>66</v>
      </c>
      <c r="F137" s="60">
        <v>1</v>
      </c>
      <c r="G137" s="60" t="s">
        <v>66</v>
      </c>
      <c r="H137" s="129">
        <v>15</v>
      </c>
      <c r="I137" s="106">
        <f t="shared" si="14"/>
        <v>150</v>
      </c>
    </row>
    <row r="138" spans="1:9" x14ac:dyDescent="0.2">
      <c r="A138" s="153"/>
      <c r="B138" s="63" t="s">
        <v>172</v>
      </c>
      <c r="C138" s="133" t="s">
        <v>185</v>
      </c>
      <c r="D138" s="60">
        <v>25</v>
      </c>
      <c r="E138" s="61" t="s">
        <v>66</v>
      </c>
      <c r="F138" s="60">
        <v>1</v>
      </c>
      <c r="G138" s="60" t="s">
        <v>66</v>
      </c>
      <c r="H138" s="129">
        <v>350</v>
      </c>
      <c r="I138" s="106">
        <f t="shared" si="14"/>
        <v>8750</v>
      </c>
    </row>
    <row r="139" spans="1:9" x14ac:dyDescent="0.2">
      <c r="A139" s="153"/>
      <c r="B139" s="63" t="s">
        <v>172</v>
      </c>
      <c r="C139" s="134" t="s">
        <v>186</v>
      </c>
      <c r="D139" s="32">
        <v>8</v>
      </c>
      <c r="E139" s="64" t="s">
        <v>66</v>
      </c>
      <c r="F139" s="32">
        <v>1</v>
      </c>
      <c r="G139" s="32" t="s">
        <v>66</v>
      </c>
      <c r="H139" s="35">
        <v>50</v>
      </c>
      <c r="I139" s="107">
        <f t="shared" si="14"/>
        <v>400</v>
      </c>
    </row>
    <row r="140" spans="1:9" x14ac:dyDescent="0.2">
      <c r="A140" s="153"/>
      <c r="B140" s="63" t="s">
        <v>172</v>
      </c>
      <c r="C140" s="50" t="s">
        <v>187</v>
      </c>
      <c r="D140" s="32">
        <v>1200</v>
      </c>
      <c r="E140" s="64" t="s">
        <v>66</v>
      </c>
      <c r="F140" s="32">
        <v>1</v>
      </c>
      <c r="G140" s="32" t="s">
        <v>66</v>
      </c>
      <c r="H140" s="35">
        <v>2</v>
      </c>
      <c r="I140" s="107">
        <f t="shared" si="14"/>
        <v>2400</v>
      </c>
    </row>
    <row r="141" spans="1:9" s="11" customFormat="1" x14ac:dyDescent="0.2">
      <c r="A141" s="153"/>
      <c r="B141" s="70" t="s">
        <v>172</v>
      </c>
      <c r="C141" s="71" t="s">
        <v>188</v>
      </c>
      <c r="D141" s="72">
        <v>360</v>
      </c>
      <c r="E141" s="84" t="s">
        <v>66</v>
      </c>
      <c r="F141" s="72">
        <v>1</v>
      </c>
      <c r="G141" s="72" t="s">
        <v>66</v>
      </c>
      <c r="H141" s="74">
        <v>15</v>
      </c>
      <c r="I141" s="109">
        <f t="shared" ref="I141:I142" si="15">D141*F141*H141</f>
        <v>5400</v>
      </c>
    </row>
    <row r="142" spans="1:9" x14ac:dyDescent="0.2">
      <c r="A142" s="153"/>
      <c r="B142" s="63" t="s">
        <v>172</v>
      </c>
      <c r="C142" s="50" t="s">
        <v>189</v>
      </c>
      <c r="D142" s="32">
        <v>360</v>
      </c>
      <c r="E142" s="64" t="s">
        <v>66</v>
      </c>
      <c r="F142" s="32">
        <v>2</v>
      </c>
      <c r="G142" s="32" t="s">
        <v>66</v>
      </c>
      <c r="H142" s="35">
        <v>4</v>
      </c>
      <c r="I142" s="107">
        <f t="shared" si="15"/>
        <v>2880</v>
      </c>
    </row>
    <row r="143" spans="1:9" x14ac:dyDescent="0.2">
      <c r="A143" s="153"/>
      <c r="B143" s="63" t="s">
        <v>178</v>
      </c>
      <c r="C143" s="50" t="s">
        <v>190</v>
      </c>
      <c r="D143" s="64">
        <v>1</v>
      </c>
      <c r="E143" s="64" t="s">
        <v>73</v>
      </c>
      <c r="F143" s="32">
        <v>1</v>
      </c>
      <c r="G143" s="32" t="s">
        <v>38</v>
      </c>
      <c r="H143" s="35">
        <v>5000</v>
      </c>
      <c r="I143" s="107">
        <f t="shared" ref="I143:I145" si="16">H143*F143*D143</f>
        <v>5000</v>
      </c>
    </row>
    <row r="144" spans="1:9" x14ac:dyDescent="0.2">
      <c r="A144" s="153"/>
      <c r="B144" s="63" t="s">
        <v>178</v>
      </c>
      <c r="C144" s="50" t="s">
        <v>191</v>
      </c>
      <c r="D144" s="64">
        <v>1</v>
      </c>
      <c r="E144" s="64" t="s">
        <v>73</v>
      </c>
      <c r="F144" s="32">
        <v>1</v>
      </c>
      <c r="G144" s="32" t="s">
        <v>38</v>
      </c>
      <c r="H144" s="35">
        <v>6000</v>
      </c>
      <c r="I144" s="107">
        <f t="shared" si="16"/>
        <v>6000</v>
      </c>
    </row>
    <row r="145" spans="1:9" x14ac:dyDescent="0.2">
      <c r="A145" s="153"/>
      <c r="B145" s="63" t="s">
        <v>178</v>
      </c>
      <c r="C145" s="50" t="s">
        <v>192</v>
      </c>
      <c r="D145" s="64">
        <v>1</v>
      </c>
      <c r="E145" s="64" t="s">
        <v>73</v>
      </c>
      <c r="F145" s="32">
        <v>1</v>
      </c>
      <c r="G145" s="32" t="s">
        <v>38</v>
      </c>
      <c r="H145" s="35">
        <v>2800</v>
      </c>
      <c r="I145" s="107">
        <f t="shared" si="16"/>
        <v>2800</v>
      </c>
    </row>
    <row r="146" spans="1:9" x14ac:dyDescent="0.2">
      <c r="A146" s="163" t="s">
        <v>193</v>
      </c>
      <c r="B146" s="163"/>
      <c r="C146" s="163"/>
      <c r="D146" s="36"/>
      <c r="E146" s="36"/>
      <c r="F146" s="36"/>
      <c r="G146" s="36"/>
      <c r="H146" s="37"/>
      <c r="I146" s="102">
        <f>SUM(I128:I145)</f>
        <v>137340</v>
      </c>
    </row>
    <row r="147" spans="1:9" x14ac:dyDescent="0.2">
      <c r="A147" s="154" t="s">
        <v>194</v>
      </c>
      <c r="B147" s="143" t="s">
        <v>195</v>
      </c>
      <c r="C147" s="63" t="s">
        <v>196</v>
      </c>
      <c r="D147" s="32">
        <v>1</v>
      </c>
      <c r="E147" s="32" t="s">
        <v>66</v>
      </c>
      <c r="F147" s="32">
        <v>1</v>
      </c>
      <c r="G147" s="32" t="s">
        <v>66</v>
      </c>
      <c r="H147" s="35">
        <v>80000</v>
      </c>
      <c r="I147" s="107">
        <f t="shared" ref="I147:I150" si="17">D147*F147*H147</f>
        <v>80000</v>
      </c>
    </row>
    <row r="148" spans="1:9" x14ac:dyDescent="0.2">
      <c r="A148" s="155"/>
      <c r="B148" s="144"/>
      <c r="C148" s="63" t="s">
        <v>197</v>
      </c>
      <c r="D148" s="32">
        <v>3</v>
      </c>
      <c r="E148" s="32" t="s">
        <v>66</v>
      </c>
      <c r="F148" s="32">
        <v>1</v>
      </c>
      <c r="G148" s="32" t="s">
        <v>66</v>
      </c>
      <c r="H148" s="35">
        <v>10000</v>
      </c>
      <c r="I148" s="107">
        <f t="shared" si="17"/>
        <v>30000</v>
      </c>
    </row>
    <row r="149" spans="1:9" ht="17" customHeight="1" x14ac:dyDescent="0.2">
      <c r="A149" s="155"/>
      <c r="B149" s="63" t="s">
        <v>198</v>
      </c>
      <c r="C149" s="50"/>
      <c r="D149" s="64">
        <v>1</v>
      </c>
      <c r="E149" s="64" t="s">
        <v>73</v>
      </c>
      <c r="F149" s="32">
        <v>1</v>
      </c>
      <c r="G149" s="32" t="s">
        <v>38</v>
      </c>
      <c r="H149" s="35">
        <v>80000</v>
      </c>
      <c r="I149" s="107">
        <f t="shared" si="17"/>
        <v>80000</v>
      </c>
    </row>
    <row r="150" spans="1:9" ht="17" customHeight="1" x14ac:dyDescent="0.2">
      <c r="A150" s="155"/>
      <c r="B150" s="63" t="s">
        <v>199</v>
      </c>
      <c r="C150" s="50"/>
      <c r="D150" s="64">
        <v>1</v>
      </c>
      <c r="E150" s="64" t="s">
        <v>73</v>
      </c>
      <c r="F150" s="32">
        <v>1</v>
      </c>
      <c r="G150" s="32" t="s">
        <v>38</v>
      </c>
      <c r="H150" s="35">
        <v>40000</v>
      </c>
      <c r="I150" s="107">
        <f t="shared" si="17"/>
        <v>40000</v>
      </c>
    </row>
    <row r="151" spans="1:9" ht="16" customHeight="1" x14ac:dyDescent="0.2">
      <c r="A151" s="155"/>
      <c r="B151" s="58" t="s">
        <v>200</v>
      </c>
      <c r="C151" s="59"/>
      <c r="D151" s="61">
        <v>5</v>
      </c>
      <c r="E151" s="61" t="s">
        <v>14</v>
      </c>
      <c r="F151" s="60">
        <v>4</v>
      </c>
      <c r="G151" s="60" t="s">
        <v>27</v>
      </c>
      <c r="H151" s="129">
        <v>0</v>
      </c>
      <c r="I151" s="106">
        <f t="shared" ref="I151:I152" si="18">H151*F151*D151</f>
        <v>0</v>
      </c>
    </row>
    <row r="152" spans="1:9" ht="16" customHeight="1" x14ac:dyDescent="0.2">
      <c r="A152" s="155"/>
      <c r="B152" s="63" t="s">
        <v>201</v>
      </c>
      <c r="C152" s="50"/>
      <c r="D152" s="64">
        <v>1</v>
      </c>
      <c r="E152" s="64" t="s">
        <v>14</v>
      </c>
      <c r="F152" s="32">
        <v>1</v>
      </c>
      <c r="G152" s="32" t="s">
        <v>202</v>
      </c>
      <c r="H152" s="35">
        <v>6000</v>
      </c>
      <c r="I152" s="107">
        <f t="shared" si="18"/>
        <v>6000</v>
      </c>
    </row>
    <row r="153" spans="1:9" ht="16" customHeight="1" x14ac:dyDescent="0.2">
      <c r="A153" s="155"/>
      <c r="B153" s="63" t="s">
        <v>203</v>
      </c>
      <c r="C153" s="50"/>
      <c r="D153" s="64">
        <v>1</v>
      </c>
      <c r="E153" s="64" t="s">
        <v>14</v>
      </c>
      <c r="F153" s="32">
        <v>1</v>
      </c>
      <c r="G153" s="32" t="s">
        <v>202</v>
      </c>
      <c r="H153" s="35">
        <v>2400</v>
      </c>
      <c r="I153" s="107">
        <f t="shared" ref="I153:I155" si="19">H153*F153*D153</f>
        <v>2400</v>
      </c>
    </row>
    <row r="154" spans="1:9" ht="16" customHeight="1" x14ac:dyDescent="0.2">
      <c r="A154" s="155"/>
      <c r="B154" s="63" t="s">
        <v>204</v>
      </c>
      <c r="C154" s="50"/>
      <c r="D154" s="64">
        <v>1</v>
      </c>
      <c r="E154" s="64" t="s">
        <v>14</v>
      </c>
      <c r="F154" s="32">
        <v>1</v>
      </c>
      <c r="G154" s="32" t="s">
        <v>202</v>
      </c>
      <c r="H154" s="35">
        <v>3000</v>
      </c>
      <c r="I154" s="107">
        <f t="shared" si="19"/>
        <v>3000</v>
      </c>
    </row>
    <row r="155" spans="1:9" ht="16" customHeight="1" x14ac:dyDescent="0.2">
      <c r="A155" s="155"/>
      <c r="B155" s="63" t="s">
        <v>205</v>
      </c>
      <c r="C155" s="50"/>
      <c r="D155" s="64">
        <v>1</v>
      </c>
      <c r="E155" s="64" t="s">
        <v>14</v>
      </c>
      <c r="F155" s="32">
        <v>1</v>
      </c>
      <c r="G155" s="32" t="s">
        <v>202</v>
      </c>
      <c r="H155" s="35">
        <v>4000</v>
      </c>
      <c r="I155" s="107">
        <f t="shared" si="19"/>
        <v>4000</v>
      </c>
    </row>
    <row r="156" spans="1:9" ht="16" customHeight="1" x14ac:dyDescent="0.2">
      <c r="A156" s="155"/>
      <c r="B156" s="63" t="s">
        <v>206</v>
      </c>
      <c r="C156" s="50"/>
      <c r="D156" s="64">
        <v>1</v>
      </c>
      <c r="E156" s="64" t="s">
        <v>38</v>
      </c>
      <c r="F156" s="32">
        <v>0</v>
      </c>
      <c r="G156" s="32" t="s">
        <v>38</v>
      </c>
      <c r="H156" s="35">
        <v>20000</v>
      </c>
      <c r="I156" s="107">
        <f t="shared" ref="I156" si="20">H156*F156*D156</f>
        <v>0</v>
      </c>
    </row>
    <row r="157" spans="1:9" ht="16" customHeight="1" x14ac:dyDescent="0.2">
      <c r="A157" s="155"/>
      <c r="B157" s="63" t="s">
        <v>207</v>
      </c>
      <c r="C157" s="50" t="s">
        <v>208</v>
      </c>
      <c r="D157" s="64">
        <v>1</v>
      </c>
      <c r="E157" s="64" t="s">
        <v>202</v>
      </c>
      <c r="F157" s="32">
        <v>0</v>
      </c>
      <c r="G157" s="32" t="s">
        <v>27</v>
      </c>
      <c r="H157" s="35">
        <v>24000</v>
      </c>
      <c r="I157" s="107">
        <f t="shared" ref="I157" si="21">H157*F157*D157</f>
        <v>0</v>
      </c>
    </row>
    <row r="158" spans="1:9" ht="16" customHeight="1" x14ac:dyDescent="0.2">
      <c r="A158" s="155"/>
      <c r="B158" s="63" t="s">
        <v>209</v>
      </c>
      <c r="C158" s="50"/>
      <c r="D158" s="64">
        <v>1</v>
      </c>
      <c r="E158" s="64" t="s">
        <v>14</v>
      </c>
      <c r="F158" s="32">
        <v>0</v>
      </c>
      <c r="G158" s="32" t="s">
        <v>202</v>
      </c>
      <c r="H158" s="35">
        <v>5000</v>
      </c>
      <c r="I158" s="107">
        <f t="shared" ref="I158" si="22">H158*F158*D158</f>
        <v>0</v>
      </c>
    </row>
    <row r="159" spans="1:9" ht="15" customHeight="1" x14ac:dyDescent="0.2">
      <c r="A159" s="155"/>
      <c r="B159" s="125" t="s">
        <v>210</v>
      </c>
      <c r="C159" s="125"/>
      <c r="D159" s="64">
        <v>8</v>
      </c>
      <c r="E159" s="64" t="s">
        <v>14</v>
      </c>
      <c r="F159" s="32">
        <v>6</v>
      </c>
      <c r="G159" s="32" t="s">
        <v>27</v>
      </c>
      <c r="H159" s="35">
        <v>500</v>
      </c>
      <c r="I159" s="107">
        <f t="shared" ref="I159:I160" si="23">D159*F159*H159</f>
        <v>24000</v>
      </c>
    </row>
    <row r="160" spans="1:9" ht="30" x14ac:dyDescent="0.2">
      <c r="A160" s="155"/>
      <c r="B160" s="125" t="s">
        <v>211</v>
      </c>
      <c r="C160" s="125"/>
      <c r="D160" s="64">
        <v>8</v>
      </c>
      <c r="E160" s="64" t="s">
        <v>14</v>
      </c>
      <c r="F160" s="32">
        <v>1</v>
      </c>
      <c r="G160" s="32" t="s">
        <v>38</v>
      </c>
      <c r="H160" s="35">
        <v>1800</v>
      </c>
      <c r="I160" s="107">
        <f t="shared" si="23"/>
        <v>14400</v>
      </c>
    </row>
    <row r="161" spans="1:9" x14ac:dyDescent="0.2">
      <c r="A161" s="155"/>
      <c r="B161" s="125" t="s">
        <v>212</v>
      </c>
      <c r="C161" s="125"/>
      <c r="D161" s="64">
        <v>8</v>
      </c>
      <c r="E161" s="64" t="s">
        <v>14</v>
      </c>
      <c r="F161" s="32">
        <v>5</v>
      </c>
      <c r="G161" s="32" t="s">
        <v>27</v>
      </c>
      <c r="H161" s="35">
        <v>800</v>
      </c>
      <c r="I161" s="107">
        <f t="shared" ref="I161" si="24">D161*F161*H161</f>
        <v>32000</v>
      </c>
    </row>
    <row r="162" spans="1:9" x14ac:dyDescent="0.2">
      <c r="A162" s="155"/>
      <c r="B162" s="63" t="s">
        <v>213</v>
      </c>
      <c r="C162" s="50"/>
      <c r="D162" s="64">
        <v>6</v>
      </c>
      <c r="E162" s="64" t="s">
        <v>14</v>
      </c>
      <c r="F162" s="32">
        <v>2</v>
      </c>
      <c r="G162" s="32" t="s">
        <v>27</v>
      </c>
      <c r="H162" s="97">
        <v>500</v>
      </c>
      <c r="I162" s="107">
        <f>H162*F162*D162</f>
        <v>6000</v>
      </c>
    </row>
    <row r="163" spans="1:9" x14ac:dyDescent="0.2">
      <c r="A163" s="155"/>
      <c r="B163" s="63" t="s">
        <v>214</v>
      </c>
      <c r="C163" s="50"/>
      <c r="D163" s="64">
        <v>8</v>
      </c>
      <c r="E163" s="64" t="s">
        <v>14</v>
      </c>
      <c r="F163" s="32">
        <v>2</v>
      </c>
      <c r="G163" s="32" t="s">
        <v>27</v>
      </c>
      <c r="H163" s="97">
        <v>300</v>
      </c>
      <c r="I163" s="107">
        <f t="shared" ref="I163" si="25">H163*F163*D163</f>
        <v>4800</v>
      </c>
    </row>
    <row r="164" spans="1:9" x14ac:dyDescent="0.2">
      <c r="A164" s="163" t="s">
        <v>215</v>
      </c>
      <c r="B164" s="163"/>
      <c r="C164" s="163"/>
      <c r="D164" s="36"/>
      <c r="E164" s="36"/>
      <c r="F164" s="36"/>
      <c r="G164" s="36"/>
      <c r="H164" s="37"/>
      <c r="I164" s="102">
        <f>SUM(I147:I163)</f>
        <v>326600</v>
      </c>
    </row>
    <row r="165" spans="1:9" x14ac:dyDescent="0.2">
      <c r="A165" s="154" t="s">
        <v>216</v>
      </c>
      <c r="B165" s="143" t="s">
        <v>217</v>
      </c>
      <c r="C165" s="50" t="s">
        <v>50</v>
      </c>
      <c r="D165" s="64">
        <v>5</v>
      </c>
      <c r="E165" s="64" t="s">
        <v>167</v>
      </c>
      <c r="F165" s="32">
        <v>2</v>
      </c>
      <c r="G165" s="32" t="s">
        <v>38</v>
      </c>
      <c r="H165" s="35">
        <v>1200</v>
      </c>
      <c r="I165" s="107">
        <f>H165*F165*D165</f>
        <v>12000</v>
      </c>
    </row>
    <row r="166" spans="1:9" x14ac:dyDescent="0.2">
      <c r="A166" s="155"/>
      <c r="B166" s="144"/>
      <c r="C166" s="59" t="s">
        <v>218</v>
      </c>
      <c r="D166" s="61">
        <v>10</v>
      </c>
      <c r="E166" s="61" t="s">
        <v>167</v>
      </c>
      <c r="F166" s="60">
        <v>2</v>
      </c>
      <c r="G166" s="60" t="s">
        <v>38</v>
      </c>
      <c r="H166" s="62">
        <v>850</v>
      </c>
      <c r="I166" s="106">
        <f t="shared" ref="I166:I173" si="26">H166*F166*D166</f>
        <v>17000</v>
      </c>
    </row>
    <row r="167" spans="1:9" x14ac:dyDescent="0.2">
      <c r="A167" s="155"/>
      <c r="B167" s="145"/>
      <c r="C167" s="59" t="s">
        <v>219</v>
      </c>
      <c r="D167" s="61">
        <v>20</v>
      </c>
      <c r="E167" s="61" t="s">
        <v>167</v>
      </c>
      <c r="F167" s="60">
        <v>2</v>
      </c>
      <c r="G167" s="60" t="s">
        <v>38</v>
      </c>
      <c r="H167" s="62">
        <v>600</v>
      </c>
      <c r="I167" s="106">
        <f t="shared" si="26"/>
        <v>24000</v>
      </c>
    </row>
    <row r="168" spans="1:9" x14ac:dyDescent="0.2">
      <c r="A168" s="155"/>
      <c r="B168" s="143" t="s">
        <v>178</v>
      </c>
      <c r="C168" s="140" t="s">
        <v>220</v>
      </c>
      <c r="D168" s="32">
        <v>1</v>
      </c>
      <c r="E168" s="64" t="s">
        <v>66</v>
      </c>
      <c r="F168" s="32">
        <v>1</v>
      </c>
      <c r="G168" s="32" t="s">
        <v>38</v>
      </c>
      <c r="H168" s="35">
        <v>14000</v>
      </c>
      <c r="I168" s="107">
        <f>D168*F168*H168</f>
        <v>14000</v>
      </c>
    </row>
    <row r="169" spans="1:9" x14ac:dyDescent="0.2">
      <c r="A169" s="155"/>
      <c r="B169" s="144"/>
      <c r="C169" s="141"/>
      <c r="D169" s="32">
        <v>2</v>
      </c>
      <c r="E169" s="64" t="s">
        <v>66</v>
      </c>
      <c r="F169" s="32">
        <v>1</v>
      </c>
      <c r="G169" s="32" t="s">
        <v>38</v>
      </c>
      <c r="H169" s="35">
        <v>8500</v>
      </c>
      <c r="I169" s="107">
        <f t="shared" ref="I169:I172" si="27">D169*F169*H169</f>
        <v>17000</v>
      </c>
    </row>
    <row r="170" spans="1:9" x14ac:dyDescent="0.2">
      <c r="A170" s="155"/>
      <c r="B170" s="144"/>
      <c r="C170" s="141"/>
      <c r="D170" s="32">
        <v>10</v>
      </c>
      <c r="E170" s="64" t="s">
        <v>66</v>
      </c>
      <c r="F170" s="32">
        <v>1</v>
      </c>
      <c r="G170" s="32" t="s">
        <v>38</v>
      </c>
      <c r="H170" s="35">
        <v>1000</v>
      </c>
      <c r="I170" s="107">
        <f t="shared" si="27"/>
        <v>10000</v>
      </c>
    </row>
    <row r="171" spans="1:9" x14ac:dyDescent="0.2">
      <c r="A171" s="155"/>
      <c r="B171" s="145"/>
      <c r="C171" s="142"/>
      <c r="D171" s="32">
        <v>20</v>
      </c>
      <c r="E171" s="64" t="s">
        <v>66</v>
      </c>
      <c r="F171" s="32">
        <v>1</v>
      </c>
      <c r="G171" s="32" t="s">
        <v>38</v>
      </c>
      <c r="H171" s="35">
        <v>400</v>
      </c>
      <c r="I171" s="107">
        <f t="shared" si="27"/>
        <v>8000</v>
      </c>
    </row>
    <row r="172" spans="1:9" x14ac:dyDescent="0.2">
      <c r="A172" s="155"/>
      <c r="B172" s="63" t="s">
        <v>178</v>
      </c>
      <c r="C172" s="50" t="s">
        <v>221</v>
      </c>
      <c r="D172" s="32">
        <v>1</v>
      </c>
      <c r="E172" s="64" t="s">
        <v>73</v>
      </c>
      <c r="F172" s="32">
        <v>1</v>
      </c>
      <c r="G172" s="32" t="s">
        <v>73</v>
      </c>
      <c r="H172" s="35">
        <v>79000</v>
      </c>
      <c r="I172" s="107">
        <f t="shared" si="27"/>
        <v>79000</v>
      </c>
    </row>
    <row r="173" spans="1:9" x14ac:dyDescent="0.2">
      <c r="A173" s="155"/>
      <c r="B173" s="63" t="s">
        <v>222</v>
      </c>
      <c r="C173" s="50" t="s">
        <v>219</v>
      </c>
      <c r="D173" s="64">
        <v>1</v>
      </c>
      <c r="E173" s="64" t="s">
        <v>100</v>
      </c>
      <c r="F173" s="32">
        <v>5</v>
      </c>
      <c r="G173" s="32" t="s">
        <v>27</v>
      </c>
      <c r="H173" s="35">
        <v>1000</v>
      </c>
      <c r="I173" s="107">
        <f t="shared" si="26"/>
        <v>5000</v>
      </c>
    </row>
    <row r="174" spans="1:9" x14ac:dyDescent="0.2">
      <c r="A174" s="155"/>
      <c r="B174" s="63" t="s">
        <v>223</v>
      </c>
      <c r="C174" s="50" t="s">
        <v>224</v>
      </c>
      <c r="D174" s="64">
        <v>1</v>
      </c>
      <c r="E174" s="64" t="s">
        <v>202</v>
      </c>
      <c r="F174" s="32">
        <v>1</v>
      </c>
      <c r="G174" s="32" t="s">
        <v>38</v>
      </c>
      <c r="H174" s="35">
        <v>70000</v>
      </c>
      <c r="I174" s="107">
        <v>0</v>
      </c>
    </row>
    <row r="175" spans="1:9" x14ac:dyDescent="0.2">
      <c r="A175" s="155"/>
      <c r="B175" s="63" t="s">
        <v>225</v>
      </c>
      <c r="C175" s="50" t="s">
        <v>226</v>
      </c>
      <c r="D175" s="32">
        <v>1</v>
      </c>
      <c r="E175" s="64" t="s">
        <v>73</v>
      </c>
      <c r="F175" s="32">
        <v>1</v>
      </c>
      <c r="G175" s="32" t="s">
        <v>66</v>
      </c>
      <c r="H175" s="35">
        <v>1000</v>
      </c>
      <c r="I175" s="107">
        <f t="shared" ref="I175:I176" si="28">D175*F175*H175</f>
        <v>1000</v>
      </c>
    </row>
    <row r="176" spans="1:9" x14ac:dyDescent="0.2">
      <c r="A176" s="155"/>
      <c r="B176" s="63" t="s">
        <v>225</v>
      </c>
      <c r="C176" s="50" t="s">
        <v>227</v>
      </c>
      <c r="D176" s="32">
        <v>15</v>
      </c>
      <c r="E176" s="64" t="s">
        <v>66</v>
      </c>
      <c r="F176" s="32">
        <v>1</v>
      </c>
      <c r="G176" s="32" t="s">
        <v>38</v>
      </c>
      <c r="H176" s="35">
        <v>50</v>
      </c>
      <c r="I176" s="107">
        <f t="shared" si="28"/>
        <v>750</v>
      </c>
    </row>
    <row r="177" spans="1:9" x14ac:dyDescent="0.2">
      <c r="A177" s="155"/>
      <c r="B177" s="63" t="s">
        <v>225</v>
      </c>
      <c r="C177" s="50" t="s">
        <v>228</v>
      </c>
      <c r="D177" s="32">
        <v>2</v>
      </c>
      <c r="E177" s="64" t="s">
        <v>73</v>
      </c>
      <c r="F177" s="32">
        <v>2</v>
      </c>
      <c r="G177" s="32" t="s">
        <v>38</v>
      </c>
      <c r="H177" s="35">
        <v>1000</v>
      </c>
      <c r="I177" s="107">
        <f t="shared" ref="I177" si="29">D177*F177*H177</f>
        <v>4000</v>
      </c>
    </row>
    <row r="178" spans="1:9" x14ac:dyDescent="0.2">
      <c r="A178" s="155"/>
      <c r="B178" s="63" t="s">
        <v>178</v>
      </c>
      <c r="C178" s="50" t="s">
        <v>229</v>
      </c>
      <c r="D178" s="64">
        <v>1</v>
      </c>
      <c r="E178" s="64" t="s">
        <v>73</v>
      </c>
      <c r="F178" s="32">
        <v>1</v>
      </c>
      <c r="G178" s="32" t="s">
        <v>66</v>
      </c>
      <c r="H178" s="35">
        <v>500</v>
      </c>
      <c r="I178" s="107">
        <f t="shared" ref="I178" si="30">H178*F178*D178</f>
        <v>500</v>
      </c>
    </row>
    <row r="179" spans="1:9" x14ac:dyDescent="0.2">
      <c r="A179" s="163" t="s">
        <v>230</v>
      </c>
      <c r="B179" s="163"/>
      <c r="C179" s="163"/>
      <c r="D179" s="36"/>
      <c r="E179" s="36"/>
      <c r="F179" s="36"/>
      <c r="G179" s="36"/>
      <c r="H179" s="37"/>
      <c r="I179" s="102">
        <f>SUM(I165:I178)</f>
        <v>192250</v>
      </c>
    </row>
    <row r="180" spans="1:9" ht="15" customHeight="1" x14ac:dyDescent="0.2">
      <c r="A180" s="157" t="s">
        <v>231</v>
      </c>
      <c r="B180" s="143" t="s">
        <v>232</v>
      </c>
      <c r="C180" s="50" t="s">
        <v>233</v>
      </c>
      <c r="D180" s="64">
        <v>1</v>
      </c>
      <c r="E180" s="64" t="s">
        <v>14</v>
      </c>
      <c r="F180" s="32">
        <v>1</v>
      </c>
      <c r="G180" s="32" t="s">
        <v>27</v>
      </c>
      <c r="H180" s="35">
        <v>3500</v>
      </c>
      <c r="I180" s="107">
        <f>D180*F180*H180</f>
        <v>3500</v>
      </c>
    </row>
    <row r="181" spans="1:9" x14ac:dyDescent="0.2">
      <c r="A181" s="157"/>
      <c r="B181" s="144"/>
      <c r="C181" s="50" t="s">
        <v>234</v>
      </c>
      <c r="D181" s="64">
        <v>2</v>
      </c>
      <c r="E181" s="64" t="s">
        <v>14</v>
      </c>
      <c r="F181" s="32">
        <v>1</v>
      </c>
      <c r="G181" s="32" t="s">
        <v>27</v>
      </c>
      <c r="H181" s="35">
        <v>4000</v>
      </c>
      <c r="I181" s="107">
        <f t="shared" ref="I181:I182" si="31">D181*F181*H181</f>
        <v>8000</v>
      </c>
    </row>
    <row r="182" spans="1:9" x14ac:dyDescent="0.2">
      <c r="A182" s="157"/>
      <c r="B182" s="144"/>
      <c r="C182" s="50" t="s">
        <v>235</v>
      </c>
      <c r="D182" s="64">
        <v>2</v>
      </c>
      <c r="E182" s="64" t="s">
        <v>14</v>
      </c>
      <c r="F182" s="32">
        <v>1</v>
      </c>
      <c r="G182" s="32" t="s">
        <v>27</v>
      </c>
      <c r="H182" s="35">
        <v>3500</v>
      </c>
      <c r="I182" s="107">
        <f t="shared" si="31"/>
        <v>7000</v>
      </c>
    </row>
    <row r="183" spans="1:9" x14ac:dyDescent="0.2">
      <c r="A183" s="157"/>
      <c r="B183" s="63" t="s">
        <v>236</v>
      </c>
      <c r="C183" s="50" t="s">
        <v>237</v>
      </c>
      <c r="D183" s="64">
        <v>1</v>
      </c>
      <c r="E183" s="64" t="s">
        <v>73</v>
      </c>
      <c r="F183" s="32">
        <v>3</v>
      </c>
      <c r="G183" s="32" t="s">
        <v>27</v>
      </c>
      <c r="H183" s="35">
        <v>4000</v>
      </c>
      <c r="I183" s="107">
        <f t="shared" ref="I183:I184" si="32">D183*F183*H183</f>
        <v>12000</v>
      </c>
    </row>
    <row r="184" spans="1:9" x14ac:dyDescent="0.2">
      <c r="A184" s="157"/>
      <c r="B184" s="143" t="s">
        <v>238</v>
      </c>
      <c r="C184" s="50" t="s">
        <v>233</v>
      </c>
      <c r="D184" s="64">
        <v>1</v>
      </c>
      <c r="E184" s="64" t="s">
        <v>14</v>
      </c>
      <c r="F184" s="32">
        <v>1</v>
      </c>
      <c r="G184" s="32" t="s">
        <v>27</v>
      </c>
      <c r="H184" s="35">
        <v>3500</v>
      </c>
      <c r="I184" s="107">
        <f t="shared" si="32"/>
        <v>3500</v>
      </c>
    </row>
    <row r="185" spans="1:9" x14ac:dyDescent="0.2">
      <c r="A185" s="157"/>
      <c r="B185" s="144"/>
      <c r="C185" s="50" t="s">
        <v>234</v>
      </c>
      <c r="D185" s="64">
        <v>2</v>
      </c>
      <c r="E185" s="64" t="s">
        <v>14</v>
      </c>
      <c r="F185" s="32">
        <v>1</v>
      </c>
      <c r="G185" s="32" t="s">
        <v>27</v>
      </c>
      <c r="H185" s="35">
        <v>4000</v>
      </c>
      <c r="I185" s="107">
        <f t="shared" ref="I185:I186" si="33">D185*F185*H185</f>
        <v>8000</v>
      </c>
    </row>
    <row r="186" spans="1:9" x14ac:dyDescent="0.2">
      <c r="A186" s="157"/>
      <c r="B186" s="144"/>
      <c r="C186" s="50" t="s">
        <v>235</v>
      </c>
      <c r="D186" s="64">
        <v>2</v>
      </c>
      <c r="E186" s="64" t="s">
        <v>14</v>
      </c>
      <c r="F186" s="32">
        <v>1</v>
      </c>
      <c r="G186" s="32" t="s">
        <v>27</v>
      </c>
      <c r="H186" s="35">
        <v>3500</v>
      </c>
      <c r="I186" s="107">
        <f t="shared" si="33"/>
        <v>7000</v>
      </c>
    </row>
    <row r="187" spans="1:9" s="11" customFormat="1" x14ac:dyDescent="0.2">
      <c r="A187" s="157"/>
      <c r="B187" s="143" t="s">
        <v>239</v>
      </c>
      <c r="C187" s="76" t="s">
        <v>104</v>
      </c>
      <c r="D187" s="86">
        <v>4</v>
      </c>
      <c r="E187" s="77" t="s">
        <v>14</v>
      </c>
      <c r="F187" s="72">
        <v>2</v>
      </c>
      <c r="G187" s="73" t="s">
        <v>38</v>
      </c>
      <c r="H187" s="78">
        <v>350</v>
      </c>
      <c r="I187" s="110">
        <f t="shared" ref="I187:I189" si="34">D187*F187*H187</f>
        <v>2800</v>
      </c>
    </row>
    <row r="188" spans="1:9" s="11" customFormat="1" x14ac:dyDescent="0.2">
      <c r="A188" s="157"/>
      <c r="B188" s="144"/>
      <c r="C188" s="76" t="s">
        <v>240</v>
      </c>
      <c r="D188" s="86">
        <v>2</v>
      </c>
      <c r="E188" s="77" t="s">
        <v>19</v>
      </c>
      <c r="F188" s="72">
        <v>3</v>
      </c>
      <c r="G188" s="73" t="s">
        <v>27</v>
      </c>
      <c r="H188" s="78">
        <v>850</v>
      </c>
      <c r="I188" s="110">
        <f t="shared" si="34"/>
        <v>5100</v>
      </c>
    </row>
    <row r="189" spans="1:9" s="11" customFormat="1" x14ac:dyDescent="0.2">
      <c r="A189" s="157"/>
      <c r="B189" s="145"/>
      <c r="C189" s="76" t="s">
        <v>241</v>
      </c>
      <c r="D189" s="86">
        <v>4</v>
      </c>
      <c r="E189" s="77" t="s">
        <v>14</v>
      </c>
      <c r="F189" s="72">
        <v>4</v>
      </c>
      <c r="G189" s="73" t="s">
        <v>27</v>
      </c>
      <c r="H189" s="78">
        <v>100</v>
      </c>
      <c r="I189" s="110">
        <f t="shared" si="34"/>
        <v>1600</v>
      </c>
    </row>
    <row r="190" spans="1:9" x14ac:dyDescent="0.2">
      <c r="A190" s="157"/>
      <c r="B190" s="135" t="s">
        <v>242</v>
      </c>
      <c r="C190" s="50"/>
      <c r="D190" s="64">
        <v>1</v>
      </c>
      <c r="E190" s="64" t="s">
        <v>73</v>
      </c>
      <c r="F190" s="32">
        <v>1</v>
      </c>
      <c r="G190" s="32" t="s">
        <v>27</v>
      </c>
      <c r="H190" s="35">
        <v>20000</v>
      </c>
      <c r="I190" s="107">
        <f t="shared" ref="I190" si="35">D190*F190*H190</f>
        <v>20000</v>
      </c>
    </row>
    <row r="191" spans="1:9" x14ac:dyDescent="0.2">
      <c r="A191" s="157"/>
      <c r="B191" s="63" t="s">
        <v>243</v>
      </c>
      <c r="C191" s="50" t="s">
        <v>244</v>
      </c>
      <c r="D191" s="64">
        <v>1</v>
      </c>
      <c r="E191" s="64" t="s">
        <v>14</v>
      </c>
      <c r="F191" s="32">
        <v>2</v>
      </c>
      <c r="G191" s="32" t="s">
        <v>27</v>
      </c>
      <c r="H191" s="35">
        <v>6000</v>
      </c>
      <c r="I191" s="107">
        <f t="shared" ref="I191" si="36">D191*F191*H191</f>
        <v>12000</v>
      </c>
    </row>
    <row r="192" spans="1:9" x14ac:dyDescent="0.2">
      <c r="A192" s="163" t="s">
        <v>245</v>
      </c>
      <c r="B192" s="163"/>
      <c r="C192" s="163"/>
      <c r="D192" s="36"/>
      <c r="E192" s="36"/>
      <c r="F192" s="36"/>
      <c r="G192" s="36"/>
      <c r="H192" s="37"/>
      <c r="I192" s="102">
        <f>SUM(I180:I191)</f>
        <v>90500</v>
      </c>
    </row>
    <row r="193" spans="1:9" x14ac:dyDescent="0.2">
      <c r="A193" s="146" t="s">
        <v>246</v>
      </c>
      <c r="B193" s="146"/>
      <c r="C193" s="146"/>
      <c r="D193" s="136"/>
      <c r="E193" s="136"/>
      <c r="F193" s="136"/>
      <c r="G193" s="136"/>
      <c r="H193" s="137"/>
      <c r="I193" s="138">
        <f>I32+I60+I127+I146+I164+I179+I192</f>
        <v>1382365</v>
      </c>
    </row>
    <row r="194" spans="1:9" x14ac:dyDescent="0.2">
      <c r="A194" s="146" t="s">
        <v>247</v>
      </c>
      <c r="B194" s="146"/>
      <c r="C194" s="146"/>
      <c r="D194" s="136"/>
      <c r="E194" s="136"/>
      <c r="F194" s="136"/>
      <c r="G194" s="136"/>
      <c r="H194" s="137"/>
      <c r="I194" s="139">
        <f>I193*0.1</f>
        <v>138236.5</v>
      </c>
    </row>
    <row r="195" spans="1:9" x14ac:dyDescent="0.2">
      <c r="A195" s="164" t="s">
        <v>248</v>
      </c>
      <c r="B195" s="165"/>
      <c r="C195" s="165"/>
      <c r="D195" s="136"/>
      <c r="E195" s="136"/>
      <c r="F195" s="136"/>
      <c r="G195" s="136"/>
      <c r="H195" s="137"/>
      <c r="I195" s="138">
        <f>I194+I193+I25</f>
        <v>4098035.1139999996</v>
      </c>
    </row>
    <row r="196" spans="1:9" x14ac:dyDescent="0.2">
      <c r="A196" s="146" t="s">
        <v>249</v>
      </c>
      <c r="B196" s="146"/>
      <c r="C196" s="146"/>
      <c r="D196" s="136"/>
      <c r="E196" s="136"/>
      <c r="F196" s="136"/>
      <c r="G196" s="136"/>
      <c r="H196" s="137"/>
      <c r="I196" s="138">
        <f>I195*0.06</f>
        <v>245882.10683999996</v>
      </c>
    </row>
    <row r="197" spans="1:9" x14ac:dyDescent="0.2">
      <c r="A197" s="146" t="s">
        <v>11</v>
      </c>
      <c r="B197" s="146"/>
      <c r="C197" s="146"/>
      <c r="D197" s="136"/>
      <c r="E197" s="136"/>
      <c r="F197" s="136"/>
      <c r="G197" s="136"/>
      <c r="H197" s="137"/>
      <c r="I197" s="138">
        <f>I195+I196</f>
        <v>4343917.2208399996</v>
      </c>
    </row>
  </sheetData>
  <mergeCells count="42">
    <mergeCell ref="A4:B4"/>
    <mergeCell ref="B6:C6"/>
    <mergeCell ref="A7:C7"/>
    <mergeCell ref="A15:C15"/>
    <mergeCell ref="A21:C21"/>
    <mergeCell ref="A22:C22"/>
    <mergeCell ref="A23:C23"/>
    <mergeCell ref="A24:C24"/>
    <mergeCell ref="A25:C25"/>
    <mergeCell ref="A26:C26"/>
    <mergeCell ref="A195:C195"/>
    <mergeCell ref="A32:C32"/>
    <mergeCell ref="A60:C60"/>
    <mergeCell ref="A127:C127"/>
    <mergeCell ref="A146:C146"/>
    <mergeCell ref="A164:C164"/>
    <mergeCell ref="B147:B148"/>
    <mergeCell ref="A179:C179"/>
    <mergeCell ref="A192:C192"/>
    <mergeCell ref="A193:C193"/>
    <mergeCell ref="A194:C194"/>
    <mergeCell ref="B187:B189"/>
    <mergeCell ref="A196:C196"/>
    <mergeCell ref="A197:C197"/>
    <mergeCell ref="A8:A14"/>
    <mergeCell ref="A16:A20"/>
    <mergeCell ref="A27:A31"/>
    <mergeCell ref="A33:A59"/>
    <mergeCell ref="A61:A126"/>
    <mergeCell ref="A128:A145"/>
    <mergeCell ref="A147:A163"/>
    <mergeCell ref="A165:A178"/>
    <mergeCell ref="A180:A191"/>
    <mergeCell ref="B8:B9"/>
    <mergeCell ref="B13:B14"/>
    <mergeCell ref="B16:B20"/>
    <mergeCell ref="B56:B59"/>
    <mergeCell ref="C168:C171"/>
    <mergeCell ref="B165:B167"/>
    <mergeCell ref="B168:B171"/>
    <mergeCell ref="B180:B182"/>
    <mergeCell ref="B184:B186"/>
  </mergeCells>
  <phoneticPr fontId="13" type="noConversion"/>
  <pageMargins left="0.69930555555555596" right="0.69930555555555596" top="0.75" bottom="0.75" header="0.3" footer="0.3"/>
  <pageSetup paperSize="9" scale="54" fitToHeight="1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46"/>
  <sheetViews>
    <sheetView workbookViewId="0">
      <selection activeCell="E50" sqref="E50"/>
    </sheetView>
  </sheetViews>
  <sheetFormatPr baseColWidth="10" defaultColWidth="9" defaultRowHeight="15" x14ac:dyDescent="0.2"/>
  <cols>
    <col min="1" max="1" width="5.1640625" customWidth="1"/>
    <col min="2" max="2" width="8.83203125" customWidth="1"/>
    <col min="3" max="3" width="7" customWidth="1"/>
    <col min="4" max="4" width="3.6640625" customWidth="1"/>
    <col min="5" max="5" width="13.6640625" customWidth="1"/>
    <col min="6" max="6" width="15" customWidth="1"/>
    <col min="7" max="7" width="12.83203125" customWidth="1"/>
    <col min="8" max="8" width="8.83203125" customWidth="1"/>
    <col min="9" max="9" width="13.6640625" customWidth="1"/>
    <col min="10" max="10" width="15" customWidth="1"/>
    <col min="11" max="11" width="13.1640625" customWidth="1"/>
    <col min="12" max="15" width="8.83203125" customWidth="1"/>
    <col min="16" max="16" width="47.1640625" customWidth="1"/>
  </cols>
  <sheetData>
    <row r="1" spans="1:16" s="1" customFormat="1" ht="57" customHeight="1" x14ac:dyDescent="0.2">
      <c r="A1" s="174" t="s">
        <v>250</v>
      </c>
      <c r="B1" s="175"/>
      <c r="C1" s="175"/>
      <c r="E1" s="176" t="s">
        <v>251</v>
      </c>
      <c r="F1" s="176"/>
      <c r="G1" s="176"/>
      <c r="H1" s="176"/>
      <c r="I1" s="176" t="s">
        <v>252</v>
      </c>
      <c r="J1" s="176"/>
      <c r="K1" s="176"/>
      <c r="L1" s="176"/>
      <c r="M1" s="8"/>
      <c r="N1" s="8"/>
      <c r="O1" s="8"/>
      <c r="P1" s="2"/>
    </row>
    <row r="2" spans="1:16" s="1" customFormat="1" ht="20" customHeight="1" x14ac:dyDescent="0.2">
      <c r="A2" s="177" t="s">
        <v>253</v>
      </c>
      <c r="B2" s="177" t="s">
        <v>254</v>
      </c>
      <c r="C2" s="177" t="s">
        <v>255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1" customFormat="1" ht="17" x14ac:dyDescent="0.2">
      <c r="A3" s="178"/>
      <c r="B3" s="178"/>
      <c r="C3" s="178"/>
      <c r="E3" s="3" t="s">
        <v>256</v>
      </c>
      <c r="F3" s="3" t="s">
        <v>257</v>
      </c>
      <c r="G3" s="3" t="s">
        <v>258</v>
      </c>
      <c r="H3" s="3" t="s">
        <v>259</v>
      </c>
      <c r="I3" s="3" t="s">
        <v>256</v>
      </c>
      <c r="J3" s="3" t="s">
        <v>257</v>
      </c>
      <c r="K3" s="3" t="s">
        <v>258</v>
      </c>
      <c r="L3" s="3" t="s">
        <v>10</v>
      </c>
      <c r="M3" s="3" t="s">
        <v>260</v>
      </c>
      <c r="N3" s="3" t="s">
        <v>261</v>
      </c>
      <c r="O3" s="3" t="s">
        <v>262</v>
      </c>
      <c r="P3" s="3" t="s">
        <v>263</v>
      </c>
    </row>
    <row r="4" spans="1:16" s="1" customFormat="1" ht="20" customHeight="1" x14ac:dyDescent="0.2">
      <c r="A4" s="2">
        <v>1</v>
      </c>
      <c r="B4" s="2" t="s">
        <v>264</v>
      </c>
      <c r="C4" s="2" t="s">
        <v>265</v>
      </c>
      <c r="D4" s="4"/>
      <c r="E4" s="2" t="s">
        <v>266</v>
      </c>
      <c r="F4" s="2" t="s">
        <v>267</v>
      </c>
      <c r="G4" s="2" t="s">
        <v>268</v>
      </c>
      <c r="H4" s="2">
        <v>2740</v>
      </c>
      <c r="I4" s="2" t="s">
        <v>269</v>
      </c>
      <c r="J4" s="2" t="s">
        <v>270</v>
      </c>
      <c r="K4" s="2" t="s">
        <v>271</v>
      </c>
      <c r="L4" s="2">
        <v>2740</v>
      </c>
      <c r="M4" s="2">
        <v>6</v>
      </c>
      <c r="N4" s="2">
        <v>2</v>
      </c>
      <c r="O4" s="2">
        <f t="shared" ref="O4:O44" si="0">N4*L4*M4</f>
        <v>32880</v>
      </c>
      <c r="P4" s="2" t="s">
        <v>272</v>
      </c>
    </row>
    <row r="5" spans="1:16" s="1" customFormat="1" ht="20" customHeight="1" x14ac:dyDescent="0.2">
      <c r="A5" s="2">
        <v>2</v>
      </c>
      <c r="B5" s="2" t="s">
        <v>273</v>
      </c>
      <c r="C5" s="2" t="s">
        <v>265</v>
      </c>
      <c r="E5" s="2" t="s">
        <v>274</v>
      </c>
      <c r="F5" s="2" t="s">
        <v>275</v>
      </c>
      <c r="G5" s="2" t="s">
        <v>276</v>
      </c>
      <c r="H5" s="2">
        <v>2760</v>
      </c>
      <c r="I5" s="2" t="s">
        <v>277</v>
      </c>
      <c r="J5" s="2" t="s">
        <v>278</v>
      </c>
      <c r="K5" s="2" t="s">
        <v>279</v>
      </c>
      <c r="L5" s="2">
        <v>2760</v>
      </c>
      <c r="M5" s="2">
        <v>6</v>
      </c>
      <c r="N5" s="2">
        <v>2</v>
      </c>
      <c r="O5" s="2">
        <f t="shared" si="0"/>
        <v>33120</v>
      </c>
      <c r="P5" s="2" t="s">
        <v>280</v>
      </c>
    </row>
    <row r="6" spans="1:16" s="1" customFormat="1" ht="20" customHeight="1" x14ac:dyDescent="0.2">
      <c r="A6" s="2">
        <v>3</v>
      </c>
      <c r="B6" s="2" t="s">
        <v>281</v>
      </c>
      <c r="C6" s="2" t="s">
        <v>265</v>
      </c>
      <c r="E6" s="5" t="s">
        <v>282</v>
      </c>
      <c r="F6" s="6"/>
      <c r="G6" s="6"/>
      <c r="H6" s="6"/>
      <c r="I6" s="6"/>
      <c r="J6" s="6"/>
      <c r="K6" s="6"/>
      <c r="L6" s="2">
        <v>1850</v>
      </c>
      <c r="M6" s="2">
        <v>6</v>
      </c>
      <c r="N6" s="2">
        <v>2</v>
      </c>
      <c r="O6" s="2">
        <f t="shared" si="0"/>
        <v>22200</v>
      </c>
      <c r="P6" s="2" t="s">
        <v>283</v>
      </c>
    </row>
    <row r="7" spans="1:16" s="1" customFormat="1" ht="20" customHeight="1" x14ac:dyDescent="0.2">
      <c r="A7" s="2">
        <v>4</v>
      </c>
      <c r="B7" s="2" t="s">
        <v>284</v>
      </c>
      <c r="C7" s="2" t="s">
        <v>265</v>
      </c>
      <c r="E7" s="5" t="s">
        <v>282</v>
      </c>
      <c r="F7" s="6"/>
      <c r="G7" s="6"/>
      <c r="H7" s="6"/>
      <c r="I7" s="6"/>
      <c r="J7" s="6"/>
      <c r="K7" s="6"/>
      <c r="L7" s="2">
        <v>1690</v>
      </c>
      <c r="M7" s="2">
        <v>6</v>
      </c>
      <c r="N7" s="2">
        <v>2</v>
      </c>
      <c r="O7" s="2">
        <f t="shared" si="0"/>
        <v>20280</v>
      </c>
      <c r="P7" s="2" t="s">
        <v>285</v>
      </c>
    </row>
    <row r="8" spans="1:16" s="1" customFormat="1" ht="20" customHeight="1" x14ac:dyDescent="0.2">
      <c r="A8" s="2">
        <v>5</v>
      </c>
      <c r="B8" s="2" t="s">
        <v>286</v>
      </c>
      <c r="C8" s="2" t="s">
        <v>265</v>
      </c>
      <c r="E8" s="2" t="s">
        <v>287</v>
      </c>
      <c r="F8" s="2" t="s">
        <v>288</v>
      </c>
      <c r="G8" s="2" t="s">
        <v>289</v>
      </c>
      <c r="H8" s="2">
        <v>2410</v>
      </c>
      <c r="I8" s="2" t="s">
        <v>290</v>
      </c>
      <c r="J8" s="2" t="s">
        <v>291</v>
      </c>
      <c r="K8" s="2" t="s">
        <v>292</v>
      </c>
      <c r="L8" s="2">
        <v>2410</v>
      </c>
      <c r="M8" s="2">
        <v>6</v>
      </c>
      <c r="N8" s="2">
        <v>2</v>
      </c>
      <c r="O8" s="2">
        <f t="shared" si="0"/>
        <v>28920</v>
      </c>
      <c r="P8" s="2" t="s">
        <v>293</v>
      </c>
    </row>
    <row r="9" spans="1:16" s="1" customFormat="1" ht="20" customHeight="1" x14ac:dyDescent="0.2">
      <c r="A9" s="2">
        <v>6</v>
      </c>
      <c r="B9" s="2" t="s">
        <v>294</v>
      </c>
      <c r="C9" s="2" t="s">
        <v>265</v>
      </c>
      <c r="E9" s="2" t="s">
        <v>295</v>
      </c>
      <c r="F9" s="2" t="s">
        <v>296</v>
      </c>
      <c r="G9" s="2" t="s">
        <v>297</v>
      </c>
      <c r="H9" s="2">
        <v>2490</v>
      </c>
      <c r="I9" s="2" t="s">
        <v>298</v>
      </c>
      <c r="J9" s="2" t="s">
        <v>299</v>
      </c>
      <c r="K9" s="2" t="s">
        <v>300</v>
      </c>
      <c r="L9" s="2">
        <v>2490</v>
      </c>
      <c r="M9" s="2">
        <v>12</v>
      </c>
      <c r="N9" s="2">
        <v>2</v>
      </c>
      <c r="O9" s="2">
        <f t="shared" si="0"/>
        <v>59760</v>
      </c>
      <c r="P9" s="2" t="s">
        <v>301</v>
      </c>
    </row>
    <row r="10" spans="1:16" s="1" customFormat="1" ht="20" customHeight="1" x14ac:dyDescent="0.2">
      <c r="A10" s="2">
        <v>7</v>
      </c>
      <c r="B10" s="2" t="s">
        <v>302</v>
      </c>
      <c r="C10" s="2" t="s">
        <v>265</v>
      </c>
      <c r="E10" s="2" t="s">
        <v>303</v>
      </c>
      <c r="F10" s="2" t="s">
        <v>304</v>
      </c>
      <c r="G10" s="2" t="s">
        <v>305</v>
      </c>
      <c r="H10" s="2">
        <v>1610</v>
      </c>
      <c r="I10" s="2" t="s">
        <v>306</v>
      </c>
      <c r="J10" s="2" t="s">
        <v>307</v>
      </c>
      <c r="K10" s="2" t="s">
        <v>308</v>
      </c>
      <c r="L10" s="2">
        <v>1610</v>
      </c>
      <c r="M10" s="2">
        <v>6</v>
      </c>
      <c r="N10" s="2">
        <v>2</v>
      </c>
      <c r="O10" s="2">
        <f t="shared" si="0"/>
        <v>19320</v>
      </c>
      <c r="P10" s="2"/>
    </row>
    <row r="11" spans="1:16" s="1" customFormat="1" ht="20" customHeight="1" x14ac:dyDescent="0.2">
      <c r="A11" s="2">
        <v>8</v>
      </c>
      <c r="B11" s="2" t="s">
        <v>309</v>
      </c>
      <c r="C11" s="2" t="s">
        <v>265</v>
      </c>
      <c r="E11" s="2" t="s">
        <v>310</v>
      </c>
      <c r="F11" s="2" t="s">
        <v>311</v>
      </c>
      <c r="G11" s="2" t="s">
        <v>312</v>
      </c>
      <c r="H11" s="2">
        <v>1450</v>
      </c>
      <c r="I11" s="2" t="s">
        <v>313</v>
      </c>
      <c r="J11" s="2" t="s">
        <v>314</v>
      </c>
      <c r="K11" s="2" t="s">
        <v>315</v>
      </c>
      <c r="L11" s="2">
        <v>1450</v>
      </c>
      <c r="M11" s="2">
        <v>6</v>
      </c>
      <c r="N11" s="2">
        <v>2</v>
      </c>
      <c r="O11" s="2">
        <f t="shared" si="0"/>
        <v>17400</v>
      </c>
      <c r="P11" s="2"/>
    </row>
    <row r="12" spans="1:16" s="1" customFormat="1" ht="20" customHeight="1" x14ac:dyDescent="0.2">
      <c r="A12" s="2">
        <v>9</v>
      </c>
      <c r="B12" s="2" t="s">
        <v>316</v>
      </c>
      <c r="C12" s="2" t="s">
        <v>265</v>
      </c>
      <c r="E12" s="2" t="s">
        <v>317</v>
      </c>
      <c r="F12" s="2" t="s">
        <v>318</v>
      </c>
      <c r="G12" s="2" t="s">
        <v>319</v>
      </c>
      <c r="H12" s="2">
        <v>1440</v>
      </c>
      <c r="I12" s="2" t="s">
        <v>320</v>
      </c>
      <c r="J12" s="2" t="s">
        <v>321</v>
      </c>
      <c r="K12" s="2" t="s">
        <v>322</v>
      </c>
      <c r="L12" s="2">
        <v>1440</v>
      </c>
      <c r="M12" s="2">
        <v>6</v>
      </c>
      <c r="N12" s="2">
        <v>2</v>
      </c>
      <c r="O12" s="2">
        <f t="shared" si="0"/>
        <v>17280</v>
      </c>
      <c r="P12" s="2"/>
    </row>
    <row r="13" spans="1:16" s="1" customFormat="1" ht="20" customHeight="1" x14ac:dyDescent="0.2">
      <c r="A13" s="2">
        <v>10</v>
      </c>
      <c r="B13" s="2" t="s">
        <v>323</v>
      </c>
      <c r="C13" s="2" t="s">
        <v>265</v>
      </c>
      <c r="E13" s="2" t="s">
        <v>324</v>
      </c>
      <c r="F13" s="2" t="s">
        <v>325</v>
      </c>
      <c r="G13" s="2" t="s">
        <v>326</v>
      </c>
      <c r="H13" s="2">
        <v>1560</v>
      </c>
      <c r="I13" s="2" t="s">
        <v>327</v>
      </c>
      <c r="J13" s="2" t="s">
        <v>328</v>
      </c>
      <c r="K13" s="2" t="s">
        <v>329</v>
      </c>
      <c r="L13" s="2">
        <v>1560</v>
      </c>
      <c r="M13" s="2">
        <v>6</v>
      </c>
      <c r="N13" s="2">
        <v>2</v>
      </c>
      <c r="O13" s="2">
        <f t="shared" si="0"/>
        <v>18720</v>
      </c>
      <c r="P13" s="2"/>
    </row>
    <row r="14" spans="1:16" s="1" customFormat="1" ht="20" customHeight="1" x14ac:dyDescent="0.2">
      <c r="A14" s="2">
        <v>11</v>
      </c>
      <c r="B14" s="2" t="s">
        <v>330</v>
      </c>
      <c r="C14" s="2" t="s">
        <v>265</v>
      </c>
      <c r="E14" s="2" t="s">
        <v>331</v>
      </c>
      <c r="F14" s="2" t="s">
        <v>332</v>
      </c>
      <c r="G14" s="2" t="s">
        <v>333</v>
      </c>
      <c r="H14" s="2">
        <v>1880</v>
      </c>
      <c r="I14" s="2" t="s">
        <v>334</v>
      </c>
      <c r="J14" s="2" t="s">
        <v>335</v>
      </c>
      <c r="K14" s="2" t="s">
        <v>336</v>
      </c>
      <c r="L14" s="2">
        <v>1880</v>
      </c>
      <c r="M14" s="2">
        <v>6</v>
      </c>
      <c r="N14" s="2">
        <v>2</v>
      </c>
      <c r="O14" s="2">
        <f t="shared" si="0"/>
        <v>22560</v>
      </c>
      <c r="P14" s="2" t="s">
        <v>337</v>
      </c>
    </row>
    <row r="15" spans="1:16" s="1" customFormat="1" ht="20" customHeight="1" x14ac:dyDescent="0.2">
      <c r="A15" s="2">
        <v>12</v>
      </c>
      <c r="B15" s="2" t="s">
        <v>338</v>
      </c>
      <c r="C15" s="2" t="s">
        <v>265</v>
      </c>
      <c r="E15" s="2" t="s">
        <v>339</v>
      </c>
      <c r="F15" s="2" t="s">
        <v>340</v>
      </c>
      <c r="G15" s="2" t="s">
        <v>341</v>
      </c>
      <c r="H15" s="2">
        <v>2610</v>
      </c>
      <c r="I15" s="2" t="s">
        <v>342</v>
      </c>
      <c r="J15" s="2" t="s">
        <v>343</v>
      </c>
      <c r="K15" s="2" t="s">
        <v>344</v>
      </c>
      <c r="L15" s="2">
        <v>2610</v>
      </c>
      <c r="M15" s="2">
        <v>6</v>
      </c>
      <c r="N15" s="2">
        <v>2</v>
      </c>
      <c r="O15" s="2">
        <f t="shared" si="0"/>
        <v>31320</v>
      </c>
      <c r="P15" s="2" t="s">
        <v>337</v>
      </c>
    </row>
    <row r="16" spans="1:16" s="1" customFormat="1" ht="20" customHeight="1" x14ac:dyDescent="0.2">
      <c r="A16" s="2">
        <v>13</v>
      </c>
      <c r="B16" s="2" t="s">
        <v>345</v>
      </c>
      <c r="C16" s="2" t="s">
        <v>265</v>
      </c>
      <c r="E16" s="5" t="s">
        <v>282</v>
      </c>
      <c r="F16" s="6"/>
      <c r="G16" s="6"/>
      <c r="H16" s="6"/>
      <c r="I16" s="6"/>
      <c r="J16" s="6"/>
      <c r="K16" s="6"/>
      <c r="L16" s="2">
        <v>1885</v>
      </c>
      <c r="M16" s="2">
        <v>6</v>
      </c>
      <c r="N16" s="2">
        <v>2</v>
      </c>
      <c r="O16" s="2">
        <f t="shared" si="0"/>
        <v>22620</v>
      </c>
      <c r="P16" s="2" t="s">
        <v>285</v>
      </c>
    </row>
    <row r="17" spans="1:16" s="1" customFormat="1" ht="20" customHeight="1" x14ac:dyDescent="0.2">
      <c r="A17" s="2">
        <v>14</v>
      </c>
      <c r="B17" s="2" t="s">
        <v>346</v>
      </c>
      <c r="C17" s="2" t="s">
        <v>265</v>
      </c>
      <c r="E17" s="2" t="s">
        <v>347</v>
      </c>
      <c r="F17" s="2" t="s">
        <v>348</v>
      </c>
      <c r="G17" s="2" t="s">
        <v>349</v>
      </c>
      <c r="H17" s="2">
        <v>2390</v>
      </c>
      <c r="I17" s="2" t="s">
        <v>350</v>
      </c>
      <c r="J17" s="2" t="s">
        <v>351</v>
      </c>
      <c r="K17" s="2" t="s">
        <v>352</v>
      </c>
      <c r="L17" s="2">
        <v>2390</v>
      </c>
      <c r="M17" s="2">
        <v>12</v>
      </c>
      <c r="N17" s="2">
        <v>2</v>
      </c>
      <c r="O17" s="2">
        <f t="shared" si="0"/>
        <v>57360</v>
      </c>
      <c r="P17" s="2" t="s">
        <v>272</v>
      </c>
    </row>
    <row r="18" spans="1:16" s="1" customFormat="1" ht="20" customHeight="1" x14ac:dyDescent="0.2">
      <c r="A18" s="2">
        <v>15</v>
      </c>
      <c r="B18" s="2" t="s">
        <v>353</v>
      </c>
      <c r="C18" s="2" t="s">
        <v>265</v>
      </c>
      <c r="E18" s="2" t="s">
        <v>354</v>
      </c>
      <c r="F18" s="2" t="s">
        <v>355</v>
      </c>
      <c r="G18" s="2" t="s">
        <v>356</v>
      </c>
      <c r="H18" s="2">
        <v>2180</v>
      </c>
      <c r="I18" s="2" t="s">
        <v>357</v>
      </c>
      <c r="J18" s="2" t="s">
        <v>358</v>
      </c>
      <c r="K18" s="2" t="s">
        <v>359</v>
      </c>
      <c r="L18" s="2">
        <v>2180</v>
      </c>
      <c r="M18" s="2">
        <v>6</v>
      </c>
      <c r="N18" s="2">
        <v>2</v>
      </c>
      <c r="O18" s="2">
        <f t="shared" si="0"/>
        <v>26160</v>
      </c>
      <c r="P18" s="2" t="s">
        <v>360</v>
      </c>
    </row>
    <row r="19" spans="1:16" s="1" customFormat="1" ht="20" customHeight="1" x14ac:dyDescent="0.2">
      <c r="A19" s="2">
        <v>16</v>
      </c>
      <c r="B19" s="2" t="s">
        <v>361</v>
      </c>
      <c r="C19" s="2" t="s">
        <v>265</v>
      </c>
      <c r="E19" s="2" t="s">
        <v>354</v>
      </c>
      <c r="F19" s="2" t="s">
        <v>355</v>
      </c>
      <c r="G19" s="2" t="s">
        <v>356</v>
      </c>
      <c r="H19" s="2">
        <v>2180</v>
      </c>
      <c r="I19" s="2" t="s">
        <v>357</v>
      </c>
      <c r="J19" s="2" t="s">
        <v>358</v>
      </c>
      <c r="K19" s="2" t="s">
        <v>359</v>
      </c>
      <c r="L19" s="2">
        <v>2180</v>
      </c>
      <c r="M19" s="2">
        <v>6</v>
      </c>
      <c r="N19" s="2">
        <v>2</v>
      </c>
      <c r="O19" s="2">
        <f t="shared" si="0"/>
        <v>26160</v>
      </c>
      <c r="P19" s="2" t="s">
        <v>362</v>
      </c>
    </row>
    <row r="20" spans="1:16" s="1" customFormat="1" ht="20" customHeight="1" x14ac:dyDescent="0.2">
      <c r="A20" s="2">
        <v>17</v>
      </c>
      <c r="B20" s="2" t="s">
        <v>363</v>
      </c>
      <c r="C20" s="2" t="s">
        <v>265</v>
      </c>
      <c r="E20" s="2" t="s">
        <v>364</v>
      </c>
      <c r="F20" s="2" t="s">
        <v>365</v>
      </c>
      <c r="G20" s="2" t="s">
        <v>366</v>
      </c>
      <c r="H20" s="2">
        <v>2180</v>
      </c>
      <c r="I20" s="2" t="s">
        <v>367</v>
      </c>
      <c r="J20" s="2" t="s">
        <v>368</v>
      </c>
      <c r="K20" s="2" t="s">
        <v>369</v>
      </c>
      <c r="L20" s="2">
        <v>2180</v>
      </c>
      <c r="M20" s="2">
        <v>6</v>
      </c>
      <c r="N20" s="2">
        <v>2</v>
      </c>
      <c r="O20" s="2">
        <f t="shared" si="0"/>
        <v>26160</v>
      </c>
      <c r="P20" s="2" t="s">
        <v>272</v>
      </c>
    </row>
    <row r="21" spans="1:16" s="1" customFormat="1" ht="20" customHeight="1" x14ac:dyDescent="0.2">
      <c r="A21" s="2">
        <v>18</v>
      </c>
      <c r="B21" s="2" t="s">
        <v>370</v>
      </c>
      <c r="C21" s="2" t="s">
        <v>265</v>
      </c>
      <c r="E21" s="5" t="s">
        <v>282</v>
      </c>
      <c r="F21" s="6"/>
      <c r="G21" s="6"/>
      <c r="H21" s="6"/>
      <c r="I21" s="6"/>
      <c r="J21" s="6"/>
      <c r="K21" s="6"/>
      <c r="L21" s="2">
        <v>1880</v>
      </c>
      <c r="M21" s="2">
        <v>6</v>
      </c>
      <c r="N21" s="2">
        <v>2</v>
      </c>
      <c r="O21" s="2">
        <f t="shared" si="0"/>
        <v>22560</v>
      </c>
      <c r="P21" s="2" t="s">
        <v>285</v>
      </c>
    </row>
    <row r="22" spans="1:16" s="1" customFormat="1" ht="20" customHeight="1" x14ac:dyDescent="0.2">
      <c r="A22" s="2">
        <v>19</v>
      </c>
      <c r="B22" s="2" t="s">
        <v>371</v>
      </c>
      <c r="C22" s="2" t="s">
        <v>265</v>
      </c>
      <c r="E22" s="2" t="s">
        <v>372</v>
      </c>
      <c r="F22" s="2" t="s">
        <v>373</v>
      </c>
      <c r="G22" s="2" t="s">
        <v>374</v>
      </c>
      <c r="H22" s="2">
        <v>2310</v>
      </c>
      <c r="I22" s="2" t="s">
        <v>375</v>
      </c>
      <c r="J22" s="2" t="s">
        <v>376</v>
      </c>
      <c r="K22" s="2" t="s">
        <v>377</v>
      </c>
      <c r="L22" s="2">
        <v>2310</v>
      </c>
      <c r="M22" s="2">
        <v>6</v>
      </c>
      <c r="N22" s="2">
        <v>2</v>
      </c>
      <c r="O22" s="2">
        <f t="shared" si="0"/>
        <v>27720</v>
      </c>
      <c r="P22" s="2" t="s">
        <v>378</v>
      </c>
    </row>
    <row r="23" spans="1:16" s="1" customFormat="1" ht="20" customHeight="1" x14ac:dyDescent="0.2">
      <c r="A23" s="2">
        <v>20</v>
      </c>
      <c r="B23" s="2" t="s">
        <v>379</v>
      </c>
      <c r="C23" s="2" t="s">
        <v>265</v>
      </c>
      <c r="E23" s="2" t="s">
        <v>380</v>
      </c>
      <c r="F23" s="2" t="s">
        <v>381</v>
      </c>
      <c r="G23" s="2" t="s">
        <v>382</v>
      </c>
      <c r="H23" s="2">
        <v>2050</v>
      </c>
      <c r="I23" s="2" t="s">
        <v>383</v>
      </c>
      <c r="J23" s="2" t="s">
        <v>384</v>
      </c>
      <c r="K23" s="2" t="s">
        <v>385</v>
      </c>
      <c r="L23" s="2">
        <v>2050</v>
      </c>
      <c r="M23" s="2">
        <v>6</v>
      </c>
      <c r="N23" s="2">
        <v>2</v>
      </c>
      <c r="O23" s="2">
        <f t="shared" si="0"/>
        <v>24600</v>
      </c>
      <c r="P23" s="2" t="s">
        <v>293</v>
      </c>
    </row>
    <row r="24" spans="1:16" s="1" customFormat="1" ht="20" customHeight="1" x14ac:dyDescent="0.2">
      <c r="A24" s="2">
        <v>21</v>
      </c>
      <c r="B24" s="2" t="s">
        <v>386</v>
      </c>
      <c r="C24" s="2" t="s">
        <v>265</v>
      </c>
      <c r="E24" s="5" t="s">
        <v>282</v>
      </c>
      <c r="F24" s="6"/>
      <c r="G24" s="6"/>
      <c r="H24" s="6"/>
      <c r="I24" s="6"/>
      <c r="J24" s="6"/>
      <c r="K24" s="6"/>
      <c r="L24" s="2">
        <v>2010</v>
      </c>
      <c r="M24" s="2">
        <v>6</v>
      </c>
      <c r="N24" s="2">
        <v>2</v>
      </c>
      <c r="O24" s="2">
        <f t="shared" si="0"/>
        <v>24120</v>
      </c>
      <c r="P24" s="2" t="s">
        <v>285</v>
      </c>
    </row>
    <row r="25" spans="1:16" s="1" customFormat="1" ht="20" customHeight="1" x14ac:dyDescent="0.2">
      <c r="A25" s="2">
        <v>22</v>
      </c>
      <c r="B25" s="2" t="s">
        <v>387</v>
      </c>
      <c r="C25" s="2" t="s">
        <v>265</v>
      </c>
      <c r="E25" s="2" t="s">
        <v>388</v>
      </c>
      <c r="F25" s="2" t="s">
        <v>389</v>
      </c>
      <c r="G25" s="2" t="s">
        <v>390</v>
      </c>
      <c r="H25" s="2">
        <v>2010</v>
      </c>
      <c r="I25" s="2" t="s">
        <v>391</v>
      </c>
      <c r="J25" s="2" t="s">
        <v>392</v>
      </c>
      <c r="K25" s="2" t="s">
        <v>393</v>
      </c>
      <c r="L25" s="2">
        <v>2010</v>
      </c>
      <c r="M25" s="2">
        <v>6</v>
      </c>
      <c r="N25" s="2">
        <v>2</v>
      </c>
      <c r="O25" s="2">
        <f t="shared" si="0"/>
        <v>24120</v>
      </c>
      <c r="P25" s="2"/>
    </row>
    <row r="26" spans="1:16" s="1" customFormat="1" ht="20" customHeight="1" x14ac:dyDescent="0.2">
      <c r="A26" s="2">
        <v>23</v>
      </c>
      <c r="B26" s="2" t="s">
        <v>394</v>
      </c>
      <c r="C26" s="2" t="s">
        <v>265</v>
      </c>
      <c r="E26" s="2" t="s">
        <v>395</v>
      </c>
      <c r="F26" s="2" t="s">
        <v>396</v>
      </c>
      <c r="G26" s="2" t="s">
        <v>397</v>
      </c>
      <c r="H26" s="2">
        <v>2540</v>
      </c>
      <c r="I26" s="2" t="s">
        <v>398</v>
      </c>
      <c r="J26" s="2"/>
      <c r="K26" s="2"/>
      <c r="L26" s="2">
        <v>2010</v>
      </c>
      <c r="M26" s="2">
        <v>6</v>
      </c>
      <c r="N26" s="2">
        <v>2</v>
      </c>
      <c r="O26" s="2">
        <f t="shared" si="0"/>
        <v>24120</v>
      </c>
      <c r="P26" s="2" t="s">
        <v>285</v>
      </c>
    </row>
    <row r="27" spans="1:16" s="1" customFormat="1" ht="20" customHeight="1" x14ac:dyDescent="0.2">
      <c r="A27" s="2">
        <v>24</v>
      </c>
      <c r="B27" s="2" t="s">
        <v>399</v>
      </c>
      <c r="C27" s="2" t="s">
        <v>265</v>
      </c>
      <c r="E27" s="2" t="s">
        <v>388</v>
      </c>
      <c r="F27" s="2" t="s">
        <v>389</v>
      </c>
      <c r="G27" s="2" t="s">
        <v>390</v>
      </c>
      <c r="H27" s="2">
        <v>2010</v>
      </c>
      <c r="I27" s="2" t="s">
        <v>391</v>
      </c>
      <c r="J27" s="2" t="s">
        <v>392</v>
      </c>
      <c r="K27" s="2" t="s">
        <v>393</v>
      </c>
      <c r="L27" s="2">
        <v>2010</v>
      </c>
      <c r="M27" s="2">
        <v>6</v>
      </c>
      <c r="N27" s="2">
        <v>2</v>
      </c>
      <c r="O27" s="2">
        <f t="shared" si="0"/>
        <v>24120</v>
      </c>
      <c r="P27" s="2" t="s">
        <v>400</v>
      </c>
    </row>
    <row r="28" spans="1:16" s="1" customFormat="1" ht="20" customHeight="1" x14ac:dyDescent="0.2">
      <c r="A28" s="2">
        <v>25</v>
      </c>
      <c r="B28" s="2" t="s">
        <v>401</v>
      </c>
      <c r="C28" s="2" t="s">
        <v>265</v>
      </c>
      <c r="E28" s="2" t="s">
        <v>402</v>
      </c>
      <c r="F28" s="2" t="s">
        <v>403</v>
      </c>
      <c r="G28" s="2" t="s">
        <v>404</v>
      </c>
      <c r="H28" s="2">
        <v>2110</v>
      </c>
      <c r="I28" s="2" t="s">
        <v>405</v>
      </c>
      <c r="J28" s="2" t="s">
        <v>406</v>
      </c>
      <c r="K28" s="2" t="s">
        <v>407</v>
      </c>
      <c r="L28" s="2">
        <v>2110</v>
      </c>
      <c r="M28" s="2">
        <v>6</v>
      </c>
      <c r="N28" s="2">
        <v>2</v>
      </c>
      <c r="O28" s="2">
        <f t="shared" si="0"/>
        <v>25320</v>
      </c>
      <c r="P28" s="2" t="s">
        <v>272</v>
      </c>
    </row>
    <row r="29" spans="1:16" s="1" customFormat="1" ht="20" customHeight="1" x14ac:dyDescent="0.2">
      <c r="A29" s="2">
        <v>26</v>
      </c>
      <c r="B29" s="2" t="s">
        <v>408</v>
      </c>
      <c r="C29" s="2" t="s">
        <v>265</v>
      </c>
      <c r="E29" s="2" t="s">
        <v>409</v>
      </c>
      <c r="F29" s="2" t="s">
        <v>410</v>
      </c>
      <c r="G29" s="2" t="s">
        <v>411</v>
      </c>
      <c r="H29" s="2">
        <v>1830</v>
      </c>
      <c r="I29" s="2" t="s">
        <v>412</v>
      </c>
      <c r="J29" s="2" t="s">
        <v>413</v>
      </c>
      <c r="K29" s="2" t="s">
        <v>414</v>
      </c>
      <c r="L29" s="2">
        <v>1830</v>
      </c>
      <c r="M29" s="2">
        <v>6</v>
      </c>
      <c r="N29" s="2">
        <v>2</v>
      </c>
      <c r="O29" s="2">
        <f t="shared" si="0"/>
        <v>21960</v>
      </c>
      <c r="P29" s="2" t="s">
        <v>415</v>
      </c>
    </row>
    <row r="30" spans="1:16" s="1" customFormat="1" ht="20" customHeight="1" x14ac:dyDescent="0.2">
      <c r="A30" s="2">
        <v>27</v>
      </c>
      <c r="B30" s="2" t="s">
        <v>416</v>
      </c>
      <c r="C30" s="2" t="s">
        <v>265</v>
      </c>
      <c r="E30" s="2" t="s">
        <v>417</v>
      </c>
      <c r="F30" s="2" t="s">
        <v>418</v>
      </c>
      <c r="G30" s="2" t="s">
        <v>419</v>
      </c>
      <c r="H30" s="2">
        <v>2290</v>
      </c>
      <c r="I30" s="2" t="s">
        <v>420</v>
      </c>
      <c r="J30" s="2" t="s">
        <v>421</v>
      </c>
      <c r="K30" s="2" t="s">
        <v>422</v>
      </c>
      <c r="L30" s="2">
        <v>2290</v>
      </c>
      <c r="M30" s="2">
        <v>6</v>
      </c>
      <c r="N30" s="2">
        <v>2</v>
      </c>
      <c r="O30" s="2">
        <f t="shared" si="0"/>
        <v>27480</v>
      </c>
      <c r="P30" s="2" t="s">
        <v>423</v>
      </c>
    </row>
    <row r="31" spans="1:16" s="1" customFormat="1" ht="20" customHeight="1" x14ac:dyDescent="0.2">
      <c r="A31" s="2">
        <v>28</v>
      </c>
      <c r="B31" s="2" t="s">
        <v>424</v>
      </c>
      <c r="C31" s="2" t="s">
        <v>265</v>
      </c>
      <c r="E31" s="5" t="s">
        <v>282</v>
      </c>
      <c r="F31" s="6"/>
      <c r="G31" s="6"/>
      <c r="H31" s="6"/>
      <c r="I31" s="6"/>
      <c r="J31" s="6"/>
      <c r="K31" s="6"/>
      <c r="L31" s="2">
        <v>2010</v>
      </c>
      <c r="M31" s="2">
        <v>6</v>
      </c>
      <c r="N31" s="2">
        <v>2</v>
      </c>
      <c r="O31" s="2">
        <f t="shared" si="0"/>
        <v>24120</v>
      </c>
      <c r="P31" s="2" t="s">
        <v>425</v>
      </c>
    </row>
    <row r="32" spans="1:16" s="1" customFormat="1" ht="20" customHeight="1" x14ac:dyDescent="0.2">
      <c r="A32" s="2">
        <v>29</v>
      </c>
      <c r="B32" s="2" t="s">
        <v>426</v>
      </c>
      <c r="C32" s="2" t="s">
        <v>265</v>
      </c>
      <c r="E32" s="2" t="s">
        <v>427</v>
      </c>
      <c r="F32" s="2" t="s">
        <v>428</v>
      </c>
      <c r="G32" s="2" t="s">
        <v>429</v>
      </c>
      <c r="H32" s="2">
        <v>1930</v>
      </c>
      <c r="I32" s="2" t="s">
        <v>430</v>
      </c>
      <c r="J32" s="2" t="s">
        <v>431</v>
      </c>
      <c r="K32" s="2" t="s">
        <v>432</v>
      </c>
      <c r="L32" s="2">
        <v>1930</v>
      </c>
      <c r="M32" s="2">
        <v>6</v>
      </c>
      <c r="N32" s="2">
        <v>2</v>
      </c>
      <c r="O32" s="2">
        <f t="shared" si="0"/>
        <v>23160</v>
      </c>
      <c r="P32" s="2" t="s">
        <v>433</v>
      </c>
    </row>
    <row r="33" spans="1:16" s="1" customFormat="1" ht="20" customHeight="1" x14ac:dyDescent="0.2">
      <c r="A33" s="2">
        <v>30</v>
      </c>
      <c r="B33" s="2" t="s">
        <v>434</v>
      </c>
      <c r="C33" s="2" t="s">
        <v>265</v>
      </c>
      <c r="E33" s="2" t="s">
        <v>435</v>
      </c>
      <c r="F33" s="2" t="s">
        <v>436</v>
      </c>
      <c r="G33" s="2" t="s">
        <v>437</v>
      </c>
      <c r="H33" s="2">
        <v>2230</v>
      </c>
      <c r="I33" s="2" t="s">
        <v>438</v>
      </c>
      <c r="J33" s="2" t="s">
        <v>439</v>
      </c>
      <c r="K33" s="2" t="s">
        <v>440</v>
      </c>
      <c r="L33" s="2">
        <v>2230</v>
      </c>
      <c r="M33" s="2">
        <v>6</v>
      </c>
      <c r="N33" s="2">
        <v>2</v>
      </c>
      <c r="O33" s="2">
        <f t="shared" si="0"/>
        <v>26760</v>
      </c>
      <c r="P33" s="2"/>
    </row>
    <row r="34" spans="1:16" s="1" customFormat="1" ht="20" customHeight="1" x14ac:dyDescent="0.2">
      <c r="A34" s="2">
        <v>31</v>
      </c>
      <c r="B34" s="2" t="s">
        <v>441</v>
      </c>
      <c r="C34" s="2" t="s">
        <v>265</v>
      </c>
      <c r="E34" s="2" t="s">
        <v>442</v>
      </c>
      <c r="F34" s="2" t="s">
        <v>443</v>
      </c>
      <c r="G34" s="2" t="s">
        <v>444</v>
      </c>
      <c r="H34" s="2">
        <v>2130</v>
      </c>
      <c r="I34" s="2" t="s">
        <v>445</v>
      </c>
      <c r="J34" s="2" t="s">
        <v>446</v>
      </c>
      <c r="K34" s="2" t="s">
        <v>447</v>
      </c>
      <c r="L34" s="2">
        <v>2130</v>
      </c>
      <c r="M34" s="2">
        <v>6</v>
      </c>
      <c r="N34" s="2">
        <v>2</v>
      </c>
      <c r="O34" s="2">
        <f t="shared" si="0"/>
        <v>25560</v>
      </c>
      <c r="P34" s="2" t="s">
        <v>448</v>
      </c>
    </row>
    <row r="35" spans="1:16" s="1" customFormat="1" ht="20" customHeight="1" x14ac:dyDescent="0.2">
      <c r="A35" s="2">
        <v>32</v>
      </c>
      <c r="B35" s="2" t="s">
        <v>449</v>
      </c>
      <c r="C35" s="2" t="s">
        <v>265</v>
      </c>
      <c r="E35" s="2" t="s">
        <v>427</v>
      </c>
      <c r="F35" s="2" t="s">
        <v>428</v>
      </c>
      <c r="G35" s="2" t="s">
        <v>429</v>
      </c>
      <c r="H35" s="2">
        <v>1930</v>
      </c>
      <c r="I35" s="2" t="s">
        <v>430</v>
      </c>
      <c r="J35" s="2" t="s">
        <v>431</v>
      </c>
      <c r="K35" s="2" t="s">
        <v>432</v>
      </c>
      <c r="L35" s="2">
        <v>1930</v>
      </c>
      <c r="M35" s="2">
        <v>6</v>
      </c>
      <c r="N35" s="2">
        <v>2</v>
      </c>
      <c r="O35" s="2">
        <f t="shared" si="0"/>
        <v>23160</v>
      </c>
      <c r="P35" s="2" t="s">
        <v>433</v>
      </c>
    </row>
    <row r="36" spans="1:16" s="1" customFormat="1" ht="20" customHeight="1" x14ac:dyDescent="0.2">
      <c r="A36" s="2">
        <v>33</v>
      </c>
      <c r="B36" s="2" t="s">
        <v>450</v>
      </c>
      <c r="C36" s="2" t="s">
        <v>265</v>
      </c>
      <c r="E36" s="2" t="s">
        <v>427</v>
      </c>
      <c r="F36" s="2" t="s">
        <v>428</v>
      </c>
      <c r="G36" s="2" t="s">
        <v>429</v>
      </c>
      <c r="H36" s="2">
        <v>1930</v>
      </c>
      <c r="I36" s="2" t="s">
        <v>430</v>
      </c>
      <c r="J36" s="2" t="s">
        <v>431</v>
      </c>
      <c r="K36" s="2" t="s">
        <v>432</v>
      </c>
      <c r="L36" s="2">
        <v>1930</v>
      </c>
      <c r="M36" s="2">
        <v>6</v>
      </c>
      <c r="N36" s="2">
        <v>2</v>
      </c>
      <c r="O36" s="2">
        <f t="shared" si="0"/>
        <v>23160</v>
      </c>
      <c r="P36" s="2" t="s">
        <v>451</v>
      </c>
    </row>
    <row r="37" spans="1:16" s="1" customFormat="1" ht="20" customHeight="1" x14ac:dyDescent="0.2">
      <c r="A37" s="2">
        <v>34</v>
      </c>
      <c r="B37" s="2" t="s">
        <v>452</v>
      </c>
      <c r="C37" s="2" t="s">
        <v>265</v>
      </c>
      <c r="E37" s="2" t="s">
        <v>453</v>
      </c>
      <c r="F37" s="2" t="s">
        <v>454</v>
      </c>
      <c r="G37" s="2" t="s">
        <v>455</v>
      </c>
      <c r="H37" s="2">
        <v>980</v>
      </c>
      <c r="I37" s="2" t="s">
        <v>456</v>
      </c>
      <c r="J37" s="2" t="s">
        <v>457</v>
      </c>
      <c r="K37" s="2" t="s">
        <v>458</v>
      </c>
      <c r="L37" s="2">
        <v>900</v>
      </c>
      <c r="M37" s="2">
        <v>6</v>
      </c>
      <c r="N37" s="2">
        <v>2</v>
      </c>
      <c r="O37" s="2">
        <f t="shared" si="0"/>
        <v>10800</v>
      </c>
      <c r="P37" s="2"/>
    </row>
    <row r="38" spans="1:16" s="1" customFormat="1" ht="20" customHeight="1" x14ac:dyDescent="0.2">
      <c r="A38" s="2">
        <v>35</v>
      </c>
      <c r="B38" s="2" t="s">
        <v>459</v>
      </c>
      <c r="C38" s="2" t="s">
        <v>265</v>
      </c>
      <c r="E38" s="2" t="s">
        <v>460</v>
      </c>
      <c r="F38" s="2" t="s">
        <v>461</v>
      </c>
      <c r="G38" s="2" t="s">
        <v>462</v>
      </c>
      <c r="H38" s="2">
        <v>1490</v>
      </c>
      <c r="I38" s="2" t="s">
        <v>463</v>
      </c>
      <c r="J38" s="2" t="s">
        <v>464</v>
      </c>
      <c r="K38" s="2" t="s">
        <v>465</v>
      </c>
      <c r="L38" s="2">
        <v>1490</v>
      </c>
      <c r="M38" s="2">
        <v>6</v>
      </c>
      <c r="N38" s="2">
        <v>2</v>
      </c>
      <c r="O38" s="2">
        <f t="shared" si="0"/>
        <v>17880</v>
      </c>
      <c r="P38" s="2"/>
    </row>
    <row r="39" spans="1:16" s="1" customFormat="1" ht="20" customHeight="1" x14ac:dyDescent="0.2">
      <c r="A39" s="2">
        <v>36</v>
      </c>
      <c r="B39" s="2" t="s">
        <v>466</v>
      </c>
      <c r="C39" s="2" t="s">
        <v>265</v>
      </c>
      <c r="E39" s="2" t="s">
        <v>467</v>
      </c>
      <c r="F39" s="2" t="s">
        <v>468</v>
      </c>
      <c r="G39" s="2" t="s">
        <v>469</v>
      </c>
      <c r="H39" s="2">
        <v>1330</v>
      </c>
      <c r="I39" s="2" t="s">
        <v>470</v>
      </c>
      <c r="J39" s="2" t="s">
        <v>471</v>
      </c>
      <c r="K39" s="2" t="s">
        <v>472</v>
      </c>
      <c r="L39" s="2">
        <v>1330</v>
      </c>
      <c r="M39" s="2">
        <v>6</v>
      </c>
      <c r="N39" s="2">
        <v>2</v>
      </c>
      <c r="O39" s="2">
        <f t="shared" si="0"/>
        <v>15960</v>
      </c>
      <c r="P39" s="2"/>
    </row>
    <row r="40" spans="1:16" s="1" customFormat="1" ht="20" customHeight="1" x14ac:dyDescent="0.2">
      <c r="A40" s="2">
        <v>37</v>
      </c>
      <c r="B40" s="2" t="s">
        <v>473</v>
      </c>
      <c r="C40" s="2" t="s">
        <v>265</v>
      </c>
      <c r="E40" s="2" t="s">
        <v>474</v>
      </c>
      <c r="F40" s="2" t="s">
        <v>439</v>
      </c>
      <c r="G40" s="2" t="s">
        <v>475</v>
      </c>
      <c r="H40" s="2">
        <v>1530</v>
      </c>
      <c r="I40" s="2" t="s">
        <v>476</v>
      </c>
      <c r="J40" s="2" t="s">
        <v>389</v>
      </c>
      <c r="K40" s="2" t="s">
        <v>477</v>
      </c>
      <c r="L40" s="2">
        <v>1530</v>
      </c>
      <c r="M40" s="2">
        <v>6</v>
      </c>
      <c r="N40" s="2">
        <v>2</v>
      </c>
      <c r="O40" s="2">
        <f t="shared" si="0"/>
        <v>18360</v>
      </c>
      <c r="P40" s="2"/>
    </row>
    <row r="41" spans="1:16" s="1" customFormat="1" ht="20" customHeight="1" x14ac:dyDescent="0.2">
      <c r="A41" s="2">
        <v>38</v>
      </c>
      <c r="B41" s="2" t="s">
        <v>478</v>
      </c>
      <c r="C41" s="2" t="s">
        <v>265</v>
      </c>
      <c r="E41" s="2" t="s">
        <v>479</v>
      </c>
      <c r="F41" s="2" t="s">
        <v>480</v>
      </c>
      <c r="G41" s="2" t="s">
        <v>481</v>
      </c>
      <c r="H41" s="2">
        <v>1230</v>
      </c>
      <c r="I41" s="2" t="s">
        <v>482</v>
      </c>
      <c r="J41" s="2" t="s">
        <v>483</v>
      </c>
      <c r="K41" s="2" t="s">
        <v>484</v>
      </c>
      <c r="L41" s="2">
        <v>1230</v>
      </c>
      <c r="M41" s="2">
        <v>6</v>
      </c>
      <c r="N41" s="2">
        <v>2</v>
      </c>
      <c r="O41" s="2">
        <f t="shared" si="0"/>
        <v>14760</v>
      </c>
      <c r="P41" s="2"/>
    </row>
    <row r="42" spans="1:16" s="1" customFormat="1" ht="20" customHeight="1" x14ac:dyDescent="0.2">
      <c r="A42" s="2">
        <v>39</v>
      </c>
      <c r="B42" s="2" t="s">
        <v>485</v>
      </c>
      <c r="C42" s="2" t="s">
        <v>265</v>
      </c>
      <c r="E42" s="2" t="s">
        <v>460</v>
      </c>
      <c r="F42" s="2" t="s">
        <v>461</v>
      </c>
      <c r="G42" s="2" t="s">
        <v>462</v>
      </c>
      <c r="H42" s="2">
        <v>1490</v>
      </c>
      <c r="I42" s="2" t="s">
        <v>463</v>
      </c>
      <c r="J42" s="2" t="s">
        <v>464</v>
      </c>
      <c r="K42" s="2" t="s">
        <v>465</v>
      </c>
      <c r="L42" s="2">
        <v>1490</v>
      </c>
      <c r="M42" s="2">
        <v>6</v>
      </c>
      <c r="N42" s="2">
        <v>2</v>
      </c>
      <c r="O42" s="2">
        <f t="shared" si="0"/>
        <v>17880</v>
      </c>
      <c r="P42" s="2" t="s">
        <v>486</v>
      </c>
    </row>
    <row r="43" spans="1:16" s="1" customFormat="1" ht="20" customHeight="1" x14ac:dyDescent="0.2">
      <c r="A43" s="2">
        <v>40</v>
      </c>
      <c r="B43" s="2" t="s">
        <v>487</v>
      </c>
      <c r="C43" s="2" t="s">
        <v>265</v>
      </c>
      <c r="E43" s="2" t="s">
        <v>488</v>
      </c>
      <c r="F43" s="2" t="s">
        <v>489</v>
      </c>
      <c r="G43" s="2" t="s">
        <v>490</v>
      </c>
      <c r="H43" s="2">
        <v>1830</v>
      </c>
      <c r="I43" s="2" t="s">
        <v>491</v>
      </c>
      <c r="J43" s="2" t="s">
        <v>492</v>
      </c>
      <c r="K43" s="2" t="s">
        <v>493</v>
      </c>
      <c r="L43" s="2">
        <v>1830</v>
      </c>
      <c r="M43" s="2">
        <v>6</v>
      </c>
      <c r="N43" s="2">
        <v>2</v>
      </c>
      <c r="O43" s="2">
        <f t="shared" si="0"/>
        <v>21960</v>
      </c>
      <c r="P43" s="2"/>
    </row>
    <row r="44" spans="1:16" s="1" customFormat="1" ht="20" customHeight="1" x14ac:dyDescent="0.2">
      <c r="A44" s="2">
        <v>41</v>
      </c>
      <c r="B44" s="2" t="s">
        <v>494</v>
      </c>
      <c r="C44" s="2" t="s">
        <v>265</v>
      </c>
      <c r="E44" s="2" t="s">
        <v>442</v>
      </c>
      <c r="F44" s="2" t="s">
        <v>443</v>
      </c>
      <c r="G44" s="2" t="s">
        <v>444</v>
      </c>
      <c r="H44" s="2">
        <v>2130</v>
      </c>
      <c r="I44" s="2" t="s">
        <v>445</v>
      </c>
      <c r="J44" s="2" t="s">
        <v>446</v>
      </c>
      <c r="K44" s="2" t="s">
        <v>447</v>
      </c>
      <c r="L44" s="2">
        <v>2130</v>
      </c>
      <c r="M44" s="2">
        <v>108</v>
      </c>
      <c r="N44" s="2">
        <v>2</v>
      </c>
      <c r="O44" s="2">
        <f t="shared" si="0"/>
        <v>460080</v>
      </c>
      <c r="P44" s="2"/>
    </row>
    <row r="45" spans="1:16" s="1" customFormat="1" ht="20" customHeight="1" x14ac:dyDescent="0.2">
      <c r="A45" s="2"/>
      <c r="B45" s="2"/>
      <c r="C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9">
        <f>SUM(O4:O44)</f>
        <v>1451940</v>
      </c>
      <c r="P45" s="2"/>
    </row>
    <row r="46" spans="1:16" s="1" customFormat="1" ht="20" customHeight="1" x14ac:dyDescent="0.2">
      <c r="A46" s="2"/>
      <c r="B46" s="2"/>
      <c r="C46" s="7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6">
    <mergeCell ref="A1:C1"/>
    <mergeCell ref="E1:H1"/>
    <mergeCell ref="I1:L1"/>
    <mergeCell ref="A2:A3"/>
    <mergeCell ref="B2:B3"/>
    <mergeCell ref="C2:C3"/>
  </mergeCells>
  <phoneticPr fontId="13" type="noConversion"/>
  <pageMargins left="0.75" right="0.75" top="1" bottom="1" header="0.51180555555555596" footer="0.51180555555555596"/>
  <pageSetup paperSize="9" scale="38" fitToHeight="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西宁索菲特</vt:lpstr>
      <vt:lpstr>机票明细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Microsoft Office 用户</cp:lastModifiedBy>
  <cp:lastPrinted>2018-06-06T08:17:00Z</cp:lastPrinted>
  <dcterms:created xsi:type="dcterms:W3CDTF">2017-11-13T07:43:00Z</dcterms:created>
  <dcterms:modified xsi:type="dcterms:W3CDTF">2018-06-12T10:10:13Z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