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490" windowHeight="7785" tabRatio="924"/>
  </bookViews>
  <sheets>
    <sheet name="会议需求表（通用）-北京远通维景国际大酒店" sheetId="44" r:id="rId1"/>
  </sheets>
  <definedNames>
    <definedName name="_xlnm.Print_Area" localSheetId="0">'会议需求表（通用）-北京远通维景国际大酒店'!$A$1:$O$75</definedName>
    <definedName name="_xlnm.Print_Titles" localSheetId="0">'会议需求表（通用）-北京远通维景国际大酒店'!$1:$7</definedName>
  </definedNames>
  <calcPr calcId="144525"/>
</workbook>
</file>

<file path=xl/sharedStrings.xml><?xml version="1.0" encoding="utf-8"?>
<sst xmlns="http://schemas.openxmlformats.org/spreadsheetml/2006/main" count="274" uniqueCount="151">
  <si>
    <t>安斯泰来制药（中国）有限公司会议需求表（通用）</t>
  </si>
  <si>
    <t>会议名称：</t>
  </si>
  <si>
    <t>第三届陆道培血液感染论坛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</si>
  <si>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</si>
  <si>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河北燕达陆道培医院</t>
  </si>
  <si>
    <t>供应商名称：</t>
  </si>
  <si>
    <t>康辉集团北京国际会议展览有限公司</t>
  </si>
  <si>
    <t>会议类型：</t>
  </si>
  <si>
    <t>研讨会</t>
  </si>
  <si>
    <t xml:space="preserve"> 参加人数：</t>
  </si>
  <si>
    <t>联系人/电话：</t>
  </si>
  <si>
    <t>宋净菲/18101055630</t>
  </si>
  <si>
    <t>会议时间：</t>
  </si>
  <si>
    <t>2019.5.30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</si>
  <si>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</si>
  <si>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</si>
  <si>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</si>
  <si>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</si>
  <si>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</si>
  <si>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</si>
  <si>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</si>
  <si>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</si>
  <si>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</si>
  <si>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</si>
  <si>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</si>
  <si>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</si>
  <si>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</si>
  <si>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</si>
  <si>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</si>
  <si>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</si>
  <si>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茶歇</t>
  </si>
  <si>
    <t>茶歇1次</t>
  </si>
  <si>
    <t>人/天</t>
  </si>
  <si>
    <t>A-6</t>
  </si>
  <si>
    <t>会议室2</t>
  </si>
  <si>
    <t>使用人数、摆放桌型以及层高等要求</t>
  </si>
  <si>
    <t>场/天</t>
  </si>
  <si>
    <t>投影仪/幕布</t>
  </si>
  <si>
    <t>说明投影流明和幕布尺寸</t>
  </si>
  <si>
    <t>台/天</t>
  </si>
  <si>
    <t>话筒</t>
  </si>
  <si>
    <t>说明有线麦/无线麦，数量</t>
  </si>
  <si>
    <t>个/天</t>
  </si>
  <si>
    <t>会场设备</t>
  </si>
  <si>
    <t>视频切换、反看板、计时器、音频设备等</t>
  </si>
  <si>
    <t>其他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</si>
  <si>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</si>
  <si>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</si>
  <si>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</si>
  <si>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</si>
  <si>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</si>
  <si>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</si>
  <si>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</si>
  <si>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</si>
  <si>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</si>
  <si>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</si>
  <si>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月</t>
  </si>
  <si>
    <t>日</t>
  </si>
  <si>
    <t>晚</t>
  </si>
  <si>
    <t>餐</t>
  </si>
  <si>
    <t>人</t>
  </si>
  <si>
    <t>燕达国宾大酒店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</si>
  <si>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</si>
  <si>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</si>
  <si>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</si>
  <si>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</si>
  <si>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</si>
  <si>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</si>
  <si>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</si>
  <si>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</si>
  <si>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 --（北京市区单程接送）</t>
  </si>
  <si>
    <t>辆/趟</t>
  </si>
  <si>
    <t>北京市区-河北燕达陆道培医院</t>
  </si>
  <si>
    <t>7座GL8商务车 --（天津-北京往返）</t>
  </si>
  <si>
    <t>天津市区-河北燕达陆道培医院</t>
  </si>
  <si>
    <t>7座GL8商务车--（北京市区-燕郊陆道培医院往返）</t>
  </si>
  <si>
    <t>C-2</t>
  </si>
  <si>
    <t>4座帕萨特或别克 --（出发地-机场/火车站 重庆往返）</t>
  </si>
  <si>
    <t>辆/天</t>
  </si>
  <si>
    <t>4座帕萨特或别克 --（会议酒店-机场/火车站 往返）</t>
  </si>
  <si>
    <t>4座帕萨特或别克 --（市内-会议酒店 往返）</t>
  </si>
  <si>
    <t>4座帕萨特或别克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</si>
  <si>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</si>
  <si>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</si>
  <si>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</si>
  <si>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Buick GL8商务车</t>
  </si>
  <si>
    <t>22座空调车（考斯特/其他品牌）</t>
  </si>
  <si>
    <t>33座空调车（金龙/大宇/现代）</t>
  </si>
  <si>
    <t>D</t>
  </si>
  <si>
    <t>其他费用</t>
  </si>
  <si>
    <t>D-1</t>
  </si>
  <si>
    <t>讲台/签到台鲜花</t>
  </si>
  <si>
    <t>讲台桌花</t>
  </si>
  <si>
    <t>D-2</t>
  </si>
  <si>
    <t>桌卡</t>
  </si>
  <si>
    <t>块</t>
  </si>
  <si>
    <t>B5三折桌卡</t>
  </si>
  <si>
    <t>D-3</t>
  </si>
  <si>
    <t>横幅</t>
  </si>
  <si>
    <t>条</t>
  </si>
  <si>
    <t>4.2m横幅</t>
  </si>
  <si>
    <t>D-4</t>
  </si>
  <si>
    <t>客人用水</t>
  </si>
  <si>
    <t>瓶</t>
  </si>
  <si>
    <t>参会人员矿泉水</t>
  </si>
  <si>
    <t>E</t>
  </si>
  <si>
    <t>工作人员费用</t>
  </si>
  <si>
    <t>E-1</t>
  </si>
  <si>
    <t>当地工作人员</t>
  </si>
  <si>
    <t>工作人员现场协调，包含交通、餐补及劳务费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</si>
  <si>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</si>
  <si>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</si>
  <si>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</si>
  <si>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</si>
  <si>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</si>
  <si>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</si>
  <si>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</si>
  <si>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</si>
  <si>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</si>
  <si>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</si>
  <si>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</si>
  <si>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</si>
  <si>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</si>
  <si>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</si>
  <si>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</si>
  <si>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</si>
  <si>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全国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成都</t>
    </r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</si>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</sst>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#,##0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u/>
      <sz val="9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0" borderId="9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90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89" applyNumberFormat="0" applyFill="0" applyAlignment="0" applyProtection="0">
      <alignment vertical="center"/>
    </xf>
    <xf numFmtId="0" fontId="26" fillId="0" borderId="89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2" fillId="0" borderId="9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23" borderId="95" applyNumberFormat="0" applyAlignment="0" applyProtection="0">
      <alignment vertical="center"/>
    </xf>
    <xf numFmtId="0" fontId="21" fillId="23" borderId="91" applyNumberFormat="0" applyAlignment="0" applyProtection="0">
      <alignment vertical="center"/>
    </xf>
    <xf numFmtId="0" fontId="20" fillId="22" borderId="9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88" applyNumberFormat="0" applyFill="0" applyAlignment="0" applyProtection="0">
      <alignment vertical="center"/>
    </xf>
    <xf numFmtId="0" fontId="28" fillId="0" borderId="9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/>
  </cellStyleXfs>
  <cellXfs count="2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14" fontId="6" fillId="2" borderId="0" xfId="52" applyNumberFormat="1" applyFont="1" applyFill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10" fillId="0" borderId="12" xfId="53" applyFont="1" applyFill="1" applyBorder="1" applyAlignment="1">
      <alignment horizontal="left" vertical="center"/>
    </xf>
    <xf numFmtId="0" fontId="10" fillId="4" borderId="12" xfId="53" applyFont="1" applyFill="1" applyBorder="1" applyAlignment="1">
      <alignment vertical="center"/>
    </xf>
    <xf numFmtId="0" fontId="10" fillId="4" borderId="12" xfId="53" applyFont="1" applyFill="1" applyBorder="1" applyAlignment="1">
      <alignment vertical="center" wrapText="1"/>
    </xf>
    <xf numFmtId="0" fontId="11" fillId="0" borderId="12" xfId="53" applyFont="1" applyFill="1" applyBorder="1" applyAlignment="1">
      <alignment horizontal="left" vertical="center"/>
    </xf>
    <xf numFmtId="0" fontId="3" fillId="0" borderId="13" xfId="52" applyFont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/>
    </xf>
    <xf numFmtId="0" fontId="3" fillId="0" borderId="15" xfId="52" applyFont="1" applyBorder="1" applyAlignment="1">
      <alignment vertical="center"/>
    </xf>
    <xf numFmtId="0" fontId="3" fillId="0" borderId="16" xfId="52" applyFont="1" applyBorder="1" applyAlignment="1">
      <alignment vertical="center"/>
    </xf>
    <xf numFmtId="0" fontId="9" fillId="3" borderId="17" xfId="53" applyFont="1" applyFill="1" applyBorder="1" applyAlignment="1">
      <alignment horizontal="center" vertical="center"/>
    </xf>
    <xf numFmtId="0" fontId="9" fillId="3" borderId="18" xfId="53" applyFont="1" applyFill="1" applyBorder="1" applyAlignment="1">
      <alignment horizontal="center" vertical="center"/>
    </xf>
    <xf numFmtId="0" fontId="9" fillId="3" borderId="19" xfId="53" applyFont="1" applyFill="1" applyBorder="1" applyAlignment="1">
      <alignment horizontal="center" vertical="center"/>
    </xf>
    <xf numFmtId="0" fontId="3" fillId="0" borderId="20" xfId="52" applyFont="1" applyBorder="1" applyAlignment="1">
      <alignment vertical="center"/>
    </xf>
    <xf numFmtId="0" fontId="3" fillId="0" borderId="21" xfId="52" applyFont="1" applyBorder="1" applyAlignment="1">
      <alignment vertical="center"/>
    </xf>
    <xf numFmtId="0" fontId="9" fillId="0" borderId="6" xfId="53" applyFont="1" applyBorder="1" applyAlignment="1">
      <alignment horizontal="center" vertical="center"/>
    </xf>
    <xf numFmtId="0" fontId="9" fillId="0" borderId="6" xfId="53" applyFont="1" applyBorder="1" applyAlignment="1">
      <alignment horizontal="left" vertical="center"/>
    </xf>
    <xf numFmtId="0" fontId="3" fillId="2" borderId="6" xfId="52" applyFont="1" applyFill="1" applyBorder="1" applyAlignment="1">
      <alignment vertical="center"/>
    </xf>
    <xf numFmtId="0" fontId="3" fillId="4" borderId="6" xfId="52" applyFont="1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/>
    </xf>
    <xf numFmtId="0" fontId="9" fillId="0" borderId="22" xfId="53" applyFont="1" applyBorder="1" applyAlignment="1">
      <alignment horizontal="center" vertical="center"/>
    </xf>
    <xf numFmtId="0" fontId="9" fillId="0" borderId="23" xfId="53" applyFont="1" applyBorder="1" applyAlignment="1">
      <alignment horizontal="left" vertical="center"/>
    </xf>
    <xf numFmtId="0" fontId="3" fillId="2" borderId="23" xfId="52" applyFont="1" applyFill="1" applyBorder="1" applyAlignment="1">
      <alignment vertical="center"/>
    </xf>
    <xf numFmtId="0" fontId="3" fillId="4" borderId="23" xfId="52" applyFont="1" applyFill="1" applyBorder="1" applyAlignment="1">
      <alignment horizontal="center" vertical="center"/>
    </xf>
    <xf numFmtId="0" fontId="3" fillId="0" borderId="23" xfId="52" applyFont="1" applyFill="1" applyBorder="1" applyAlignment="1">
      <alignment horizontal="center" vertical="center"/>
    </xf>
    <xf numFmtId="0" fontId="9" fillId="0" borderId="11" xfId="53" applyFont="1" applyBorder="1" applyAlignment="1">
      <alignment horizontal="center" vertical="center"/>
    </xf>
    <xf numFmtId="0" fontId="9" fillId="0" borderId="12" xfId="53" applyFont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/>
    </xf>
    <xf numFmtId="0" fontId="9" fillId="0" borderId="24" xfId="53" applyFont="1" applyBorder="1" applyAlignment="1">
      <alignment horizontal="center" vertical="center"/>
    </xf>
    <xf numFmtId="0" fontId="9" fillId="0" borderId="18" xfId="53" applyFont="1" applyBorder="1" applyAlignment="1">
      <alignment horizontal="left" vertical="center"/>
    </xf>
    <xf numFmtId="0" fontId="3" fillId="2" borderId="18" xfId="52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3" fillId="0" borderId="18" xfId="52" applyFont="1" applyFill="1" applyBorder="1" applyAlignment="1">
      <alignment horizontal="center"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6" xfId="52" applyFont="1" applyBorder="1" applyAlignment="1">
      <alignment vertical="center"/>
    </xf>
    <xf numFmtId="0" fontId="3" fillId="0" borderId="27" xfId="52" applyFont="1" applyBorder="1" applyAlignment="1">
      <alignment vertical="center"/>
    </xf>
    <xf numFmtId="0" fontId="9" fillId="3" borderId="28" xfId="53" applyFont="1" applyFill="1" applyBorder="1" applyAlignment="1">
      <alignment horizontal="center" vertical="center"/>
    </xf>
    <xf numFmtId="0" fontId="9" fillId="3" borderId="29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0" xfId="53" applyFont="1" applyBorder="1" applyAlignment="1">
      <alignment horizontal="center" vertical="center"/>
    </xf>
    <xf numFmtId="0" fontId="9" fillId="0" borderId="31" xfId="53" applyFont="1" applyBorder="1" applyAlignment="1">
      <alignment horizontal="left" vertical="center" wrapText="1"/>
    </xf>
    <xf numFmtId="0" fontId="3" fillId="0" borderId="32" xfId="52" applyFont="1" applyFill="1" applyBorder="1" applyAlignment="1">
      <alignment horizontal="left" vertical="center"/>
    </xf>
    <xf numFmtId="0" fontId="3" fillId="0" borderId="33" xfId="52" applyFont="1" applyFill="1" applyBorder="1" applyAlignment="1">
      <alignment horizontal="left" vertical="center"/>
    </xf>
    <xf numFmtId="0" fontId="9" fillId="0" borderId="18" xfId="53" applyFont="1" applyBorder="1" applyAlignment="1">
      <alignment horizontal="left" vertical="center" wrapText="1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11" xfId="52" applyFont="1" applyBorder="1" applyAlignment="1">
      <alignment vertical="center"/>
    </xf>
    <xf numFmtId="0" fontId="9" fillId="2" borderId="32" xfId="53" applyFont="1" applyFill="1" applyBorder="1" applyAlignment="1">
      <alignment horizontal="left" vertical="center"/>
    </xf>
    <xf numFmtId="0" fontId="9" fillId="2" borderId="33" xfId="53" applyFont="1" applyFill="1" applyBorder="1" applyAlignment="1">
      <alignment horizontal="left" vertical="center"/>
    </xf>
    <xf numFmtId="0" fontId="9" fillId="0" borderId="25" xfId="53" applyFont="1" applyBorder="1" applyAlignment="1">
      <alignment horizontal="left" vertical="center"/>
    </xf>
    <xf numFmtId="0" fontId="9" fillId="2" borderId="36" xfId="53" applyFont="1" applyFill="1" applyBorder="1" applyAlignment="1">
      <alignment horizontal="left" vertical="center"/>
    </xf>
    <xf numFmtId="0" fontId="9" fillId="2" borderId="37" xfId="53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36" xfId="52" applyFont="1" applyFill="1" applyBorder="1" applyAlignment="1">
      <alignment horizontal="center" vertical="center"/>
    </xf>
    <xf numFmtId="0" fontId="3" fillId="2" borderId="37" xfId="52" applyFont="1" applyFill="1" applyBorder="1" applyAlignment="1">
      <alignment horizontal="center" vertical="center"/>
    </xf>
    <xf numFmtId="0" fontId="3" fillId="5" borderId="8" xfId="52" applyFont="1" applyFill="1" applyBorder="1" applyAlignment="1">
      <alignment vertical="center"/>
    </xf>
    <xf numFmtId="0" fontId="3" fillId="5" borderId="0" xfId="52" applyFont="1" applyFill="1" applyBorder="1" applyAlignment="1">
      <alignment vertical="center"/>
    </xf>
    <xf numFmtId="0" fontId="3" fillId="0" borderId="20" xfId="52" applyFont="1" applyBorder="1" applyAlignment="1">
      <alignment horizontal="left" vertical="center"/>
    </xf>
    <xf numFmtId="0" fontId="9" fillId="0" borderId="39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40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5" borderId="26" xfId="52" applyFont="1" applyFill="1" applyBorder="1" applyAlignment="1">
      <alignment vertical="center"/>
    </xf>
    <xf numFmtId="0" fontId="3" fillId="5" borderId="27" xfId="52" applyFont="1" applyFill="1" applyBorder="1" applyAlignment="1">
      <alignment vertical="center"/>
    </xf>
    <xf numFmtId="0" fontId="9" fillId="3" borderId="41" xfId="53" applyFont="1" applyFill="1" applyBorder="1" applyAlignment="1">
      <alignment horizontal="center" vertical="center"/>
    </xf>
    <xf numFmtId="0" fontId="9" fillId="3" borderId="42" xfId="53" applyFont="1" applyFill="1" applyBorder="1" applyAlignment="1">
      <alignment horizontal="center" vertical="center"/>
    </xf>
    <xf numFmtId="0" fontId="7" fillId="2" borderId="0" xfId="52" applyFont="1" applyFill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6" borderId="0" xfId="52" applyFont="1" applyFill="1" applyAlignment="1">
      <alignment horizontal="left" vertical="center"/>
    </xf>
    <xf numFmtId="14" fontId="7" fillId="6" borderId="0" xfId="52" applyNumberFormat="1" applyFont="1" applyFill="1" applyAlignment="1">
      <alignment horizontal="left" vertical="center"/>
    </xf>
    <xf numFmtId="0" fontId="8" fillId="0" borderId="43" xfId="52" applyFont="1" applyBorder="1" applyAlignment="1">
      <alignment horizontal="left" vertical="center" wrapText="1"/>
    </xf>
    <xf numFmtId="0" fontId="9" fillId="3" borderId="44" xfId="53" applyFont="1" applyFill="1" applyBorder="1" applyAlignment="1">
      <alignment horizontal="center" vertical="center"/>
    </xf>
    <xf numFmtId="0" fontId="9" fillId="3" borderId="45" xfId="53" applyFont="1" applyFill="1" applyBorder="1" applyAlignment="1">
      <alignment horizontal="center" vertical="center"/>
    </xf>
    <xf numFmtId="0" fontId="3" fillId="0" borderId="46" xfId="52" applyFont="1" applyFill="1" applyBorder="1" applyAlignment="1">
      <alignment vertical="center"/>
    </xf>
    <xf numFmtId="0" fontId="10" fillId="0" borderId="32" xfId="53" applyFont="1" applyBorder="1" applyAlignment="1">
      <alignment horizontal="center" vertical="center"/>
    </xf>
    <xf numFmtId="176" fontId="3" fillId="6" borderId="47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6" borderId="48" xfId="52" applyFont="1" applyFill="1" applyBorder="1" applyAlignment="1">
      <alignment vertical="center"/>
    </xf>
    <xf numFmtId="0" fontId="3" fillId="4" borderId="14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6" borderId="50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6" borderId="51" xfId="52" applyFont="1" applyFill="1" applyBorder="1" applyAlignment="1">
      <alignment vertical="center"/>
    </xf>
    <xf numFmtId="0" fontId="3" fillId="0" borderId="16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4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1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0" fontId="3" fillId="0" borderId="6" xfId="52" applyFont="1" applyBorder="1" applyAlignment="1">
      <alignment horizontal="center" vertical="center"/>
    </xf>
    <xf numFmtId="176" fontId="3" fillId="6" borderId="6" xfId="54" applyNumberFormat="1" applyFont="1" applyFill="1" applyBorder="1" applyAlignment="1">
      <alignment vertical="center"/>
    </xf>
    <xf numFmtId="176" fontId="3" fillId="0" borderId="6" xfId="52" applyNumberFormat="1" applyFont="1" applyBorder="1" applyAlignment="1">
      <alignment vertical="center"/>
    </xf>
    <xf numFmtId="0" fontId="3" fillId="6" borderId="6" xfId="52" applyFont="1" applyFill="1" applyBorder="1" applyAlignment="1">
      <alignment vertical="center"/>
    </xf>
    <xf numFmtId="0" fontId="3" fillId="2" borderId="23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6" borderId="59" xfId="54" applyNumberFormat="1" applyFont="1" applyFill="1" applyBorder="1" applyAlignment="1">
      <alignment vertical="center"/>
    </xf>
    <xf numFmtId="176" fontId="3" fillId="0" borderId="23" xfId="52" applyNumberFormat="1" applyFont="1" applyBorder="1" applyAlignment="1">
      <alignment vertical="center"/>
    </xf>
    <xf numFmtId="0" fontId="3" fillId="6" borderId="60" xfId="52" applyFont="1" applyFill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0" fontId="3" fillId="0" borderId="32" xfId="52" applyFont="1" applyBorder="1" applyAlignment="1">
      <alignment horizontal="center" vertical="center"/>
    </xf>
    <xf numFmtId="0" fontId="3" fillId="2" borderId="18" xfId="52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6" borderId="54" xfId="54" applyNumberFormat="1" applyFont="1" applyFill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6" borderId="55" xfId="52" applyFont="1" applyFill="1" applyBorder="1" applyAlignment="1">
      <alignment vertical="center"/>
    </xf>
    <xf numFmtId="0" fontId="3" fillId="0" borderId="27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5" xfId="52" applyFont="1" applyBorder="1" applyAlignment="1">
      <alignment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Fill="1" applyBorder="1" applyAlignment="1">
      <alignment horizontal="left" vertical="center"/>
    </xf>
    <xf numFmtId="0" fontId="3" fillId="2" borderId="31" xfId="52" applyFont="1" applyFill="1" applyBorder="1" applyAlignment="1">
      <alignment horizontal="center" vertical="center"/>
    </xf>
    <xf numFmtId="0" fontId="9" fillId="0" borderId="68" xfId="53" applyFont="1" applyBorder="1" applyAlignment="1">
      <alignment horizontal="center" vertical="center"/>
    </xf>
    <xf numFmtId="176" fontId="3" fillId="6" borderId="69" xfId="54" applyNumberFormat="1" applyFont="1" applyFill="1" applyBorder="1" applyAlignment="1">
      <alignment vertical="center"/>
    </xf>
    <xf numFmtId="176" fontId="3" fillId="0" borderId="31" xfId="52" applyNumberFormat="1" applyFont="1" applyBorder="1" applyAlignment="1">
      <alignment vertical="center"/>
    </xf>
    <xf numFmtId="0" fontId="3" fillId="6" borderId="70" xfId="52" applyFont="1" applyFill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176" fontId="3" fillId="0" borderId="12" xfId="52" applyNumberFormat="1" applyFont="1" applyFill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9" fillId="0" borderId="71" xfId="53" applyFont="1" applyBorder="1" applyAlignment="1">
      <alignment horizontal="center" vertical="center"/>
    </xf>
    <xf numFmtId="0" fontId="3" fillId="0" borderId="19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72" xfId="52" applyFont="1" applyFill="1" applyBorder="1" applyAlignment="1">
      <alignment horizontal="left" vertical="center"/>
    </xf>
    <xf numFmtId="0" fontId="9" fillId="2" borderId="67" xfId="53" applyFont="1" applyFill="1" applyBorder="1" applyAlignment="1">
      <alignment horizontal="left" vertical="center"/>
    </xf>
    <xf numFmtId="0" fontId="3" fillId="2" borderId="32" xfId="52" applyFont="1" applyFill="1" applyBorder="1" applyAlignment="1">
      <alignment horizontal="center" vertical="center"/>
    </xf>
    <xf numFmtId="0" fontId="3" fillId="2" borderId="67" xfId="52" applyFont="1" applyFill="1" applyBorder="1" applyAlignment="1">
      <alignment horizontal="center"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176" fontId="3" fillId="6" borderId="74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6" borderId="75" xfId="52" applyFont="1" applyFill="1" applyBorder="1" applyAlignment="1">
      <alignment vertical="center"/>
    </xf>
    <xf numFmtId="0" fontId="3" fillId="0" borderId="36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5" borderId="0" xfId="52" applyFont="1" applyFill="1" applyBorder="1" applyAlignment="1">
      <alignment horizontal="center" vertical="center"/>
    </xf>
    <xf numFmtId="0" fontId="3" fillId="5" borderId="76" xfId="52" applyFont="1" applyFill="1" applyBorder="1" applyAlignment="1">
      <alignment vertical="center"/>
    </xf>
    <xf numFmtId="176" fontId="3" fillId="5" borderId="0" xfId="52" applyNumberFormat="1" applyFont="1" applyFill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40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40" xfId="52" applyFont="1" applyBorder="1" applyAlignment="1">
      <alignment horizontal="center" vertical="center"/>
    </xf>
    <xf numFmtId="9" fontId="3" fillId="6" borderId="78" xfId="50" applyFont="1" applyFill="1" applyBorder="1" applyAlignment="1">
      <alignment horizontal="center" vertical="center"/>
    </xf>
    <xf numFmtId="0" fontId="3" fillId="6" borderId="79" xfId="52" applyFont="1" applyFill="1" applyBorder="1" applyAlignment="1">
      <alignment vertical="center"/>
    </xf>
    <xf numFmtId="0" fontId="3" fillId="5" borderId="27" xfId="52" applyFont="1" applyFill="1" applyBorder="1" applyAlignment="1">
      <alignment horizontal="center" vertical="center"/>
    </xf>
    <xf numFmtId="0" fontId="3" fillId="5" borderId="61" xfId="52" applyFont="1" applyFill="1" applyBorder="1" applyAlignment="1">
      <alignment vertical="center"/>
    </xf>
    <xf numFmtId="176" fontId="3" fillId="5" borderId="27" xfId="52" applyNumberFormat="1" applyFont="1" applyFill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176" fontId="3" fillId="6" borderId="78" xfId="54" applyNumberFormat="1" applyFont="1" applyFill="1" applyBorder="1" applyAlignment="1">
      <alignment vertical="center"/>
    </xf>
    <xf numFmtId="0" fontId="9" fillId="0" borderId="80" xfId="53" applyFont="1" applyBorder="1" applyAlignment="1">
      <alignment horizontal="center" vertical="center"/>
    </xf>
    <xf numFmtId="0" fontId="9" fillId="0" borderId="81" xfId="53" applyFont="1" applyFill="1" applyBorder="1" applyAlignment="1">
      <alignment horizontal="left" vertical="center"/>
    </xf>
    <xf numFmtId="0" fontId="3" fillId="2" borderId="81" xfId="52" applyFont="1" applyFill="1" applyBorder="1" applyAlignment="1">
      <alignment horizontal="left" vertical="center"/>
    </xf>
    <xf numFmtId="0" fontId="3" fillId="2" borderId="81" xfId="52" applyFont="1" applyFill="1" applyBorder="1" applyAlignment="1">
      <alignment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36" xfId="53" applyFont="1" applyFill="1" applyBorder="1" applyAlignment="1">
      <alignment horizontal="left" vertical="center"/>
    </xf>
    <xf numFmtId="0" fontId="3" fillId="0" borderId="37" xfId="52" applyFont="1" applyBorder="1" applyAlignment="1">
      <alignment horizontal="left" vertical="center"/>
    </xf>
    <xf numFmtId="0" fontId="3" fillId="0" borderId="40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3" fillId="7" borderId="82" xfId="52" applyFont="1" applyFill="1" applyBorder="1">
      <alignment vertical="center"/>
    </xf>
    <xf numFmtId="0" fontId="3" fillId="5" borderId="0" xfId="52" applyFont="1" applyFill="1" applyBorder="1">
      <alignment vertical="center"/>
    </xf>
    <xf numFmtId="0" fontId="3" fillId="8" borderId="0" xfId="52" applyFont="1" applyFill="1" applyBorder="1">
      <alignment vertical="center"/>
    </xf>
    <xf numFmtId="0" fontId="3" fillId="2" borderId="81" xfId="52" applyFont="1" applyFill="1" applyBorder="1" applyAlignment="1">
      <alignment horizontal="center" vertical="center"/>
    </xf>
    <xf numFmtId="0" fontId="3" fillId="0" borderId="68" xfId="52" applyFont="1" applyBorder="1" applyAlignment="1">
      <alignment horizontal="center" vertical="center"/>
    </xf>
    <xf numFmtId="176" fontId="3" fillId="6" borderId="83" xfId="54" applyNumberFormat="1" applyFont="1" applyFill="1" applyBorder="1" applyAlignment="1">
      <alignment vertical="center"/>
    </xf>
    <xf numFmtId="176" fontId="3" fillId="0" borderId="81" xfId="52" applyNumberFormat="1" applyFont="1" applyBorder="1" applyAlignment="1">
      <alignment vertical="center"/>
    </xf>
    <xf numFmtId="0" fontId="3" fillId="6" borderId="84" xfId="52" applyFont="1" applyFill="1" applyBorder="1" applyAlignment="1">
      <alignment vertical="center"/>
    </xf>
    <xf numFmtId="9" fontId="3" fillId="6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85" xfId="52" applyFont="1" applyBorder="1" applyAlignment="1">
      <alignment vertical="center"/>
    </xf>
    <xf numFmtId="0" fontId="3" fillId="0" borderId="86" xfId="52" applyFont="1" applyBorder="1" applyAlignment="1">
      <alignment vertical="center"/>
    </xf>
    <xf numFmtId="0" fontId="3" fillId="0" borderId="87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422968</xdr:colOff>
      <xdr:row>0</xdr:row>
      <xdr:rowOff>488096</xdr:rowOff>
    </xdr:to>
    <xdr:pic>
      <xdr:nvPicPr>
        <xdr:cNvPr id="594" name="图片 5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85725"/>
          <a:ext cx="715010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89"/>
  <sheetViews>
    <sheetView showGridLines="0" tabSelected="1" workbookViewId="0">
      <pane ySplit="8" topLeftCell="A9" activePane="bottomLeft" state="frozen"/>
      <selection/>
      <selection pane="bottomLeft" activeCell="J74" sqref="J74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8" width="4.14166666666667" style="4" customWidth="1"/>
    <col min="9" max="9" width="6.14166666666667" style="4" customWidth="1"/>
    <col min="10" max="10" width="6.14166666666667" style="5" customWidth="1"/>
    <col min="11" max="11" width="6.28333333333333" style="5" customWidth="1"/>
    <col min="12" max="12" width="7.70833333333333" style="5" customWidth="1"/>
    <col min="13" max="13" width="6.70833333333333" style="4" customWidth="1"/>
    <col min="14" max="14" width="10.7083333333333" style="4" customWidth="1"/>
    <col min="15" max="15" width="20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98" t="s">
        <v>4</v>
      </c>
      <c r="J2" s="98"/>
      <c r="K2" s="99"/>
      <c r="L2" s="100" t="s">
        <v>5</v>
      </c>
      <c r="M2" s="100"/>
      <c r="N2" s="101" t="s">
        <v>6</v>
      </c>
      <c r="O2" s="101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98">
        <v>41</v>
      </c>
      <c r="J3" s="98"/>
      <c r="K3" s="99"/>
      <c r="L3" s="100" t="s">
        <v>10</v>
      </c>
      <c r="M3" s="100"/>
      <c r="N3" s="101" t="s">
        <v>11</v>
      </c>
      <c r="O3" s="101"/>
    </row>
    <row r="4" s="2" customFormat="1" ht="15" customHeight="1" spans="1:15">
      <c r="A4" s="7" t="s">
        <v>12</v>
      </c>
      <c r="B4" s="7"/>
      <c r="C4" s="11" t="s">
        <v>13</v>
      </c>
      <c r="D4" s="8"/>
      <c r="E4" s="8"/>
      <c r="F4" s="12"/>
      <c r="G4" s="10"/>
      <c r="H4" s="13"/>
      <c r="I4" s="13"/>
      <c r="J4" s="13"/>
      <c r="K4" s="13"/>
      <c r="L4" s="100" t="s">
        <v>14</v>
      </c>
      <c r="M4" s="100"/>
      <c r="N4" s="102"/>
      <c r="O4" s="101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03"/>
    </row>
    <row r="7" ht="15.95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18</v>
      </c>
      <c r="N7" s="18"/>
      <c r="O7" s="104"/>
    </row>
    <row r="8" ht="15.95" customHeight="1" spans="1:15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20" t="s">
        <v>24</v>
      </c>
      <c r="N8" s="20" t="s">
        <v>25</v>
      </c>
      <c r="O8" s="105" t="s">
        <v>26</v>
      </c>
    </row>
    <row r="9" s="3" customFormat="1" ht="15.95" customHeight="1" spans="1:15">
      <c r="A9" s="22" t="s">
        <v>27</v>
      </c>
      <c r="B9" s="23" t="s">
        <v>28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106"/>
    </row>
    <row r="10" ht="18.75" customHeight="1" spans="1:15">
      <c r="A10" s="26" t="s">
        <v>29</v>
      </c>
      <c r="B10" s="27" t="s">
        <v>30</v>
      </c>
      <c r="C10" s="28" t="s">
        <v>31</v>
      </c>
      <c r="D10" s="28"/>
      <c r="E10" s="28"/>
      <c r="F10" s="28"/>
      <c r="G10" s="28"/>
      <c r="H10" s="28"/>
      <c r="I10" s="28"/>
      <c r="J10" s="54">
        <v>50</v>
      </c>
      <c r="K10" s="54">
        <v>1</v>
      </c>
      <c r="L10" s="107" t="s">
        <v>32</v>
      </c>
      <c r="M10" s="108">
        <v>80</v>
      </c>
      <c r="N10" s="109">
        <f>J10*K10*M10</f>
        <v>4000</v>
      </c>
      <c r="O10" s="110"/>
    </row>
    <row r="11" ht="15.95" hidden="1" customHeight="1" spans="1:15">
      <c r="A11" s="26" t="s">
        <v>33</v>
      </c>
      <c r="B11" s="27" t="s">
        <v>34</v>
      </c>
      <c r="C11" s="29" t="s">
        <v>35</v>
      </c>
      <c r="D11" s="29"/>
      <c r="E11" s="29"/>
      <c r="F11" s="29"/>
      <c r="G11" s="29"/>
      <c r="H11" s="29"/>
      <c r="I11" s="29"/>
      <c r="J11" s="54"/>
      <c r="K11" s="54"/>
      <c r="L11" s="107" t="s">
        <v>36</v>
      </c>
      <c r="M11" s="108"/>
      <c r="N11" s="109">
        <f t="shared" ref="N11:N16" si="0">J11*K11*M11</f>
        <v>0</v>
      </c>
      <c r="O11" s="110"/>
    </row>
    <row r="12" ht="15.95" hidden="1" customHeight="1" spans="1:15">
      <c r="A12" s="26"/>
      <c r="B12" s="27" t="s">
        <v>37</v>
      </c>
      <c r="C12" s="28" t="s">
        <v>38</v>
      </c>
      <c r="D12" s="28"/>
      <c r="E12" s="28"/>
      <c r="F12" s="28"/>
      <c r="G12" s="28"/>
      <c r="H12" s="28"/>
      <c r="I12" s="28"/>
      <c r="J12" s="54"/>
      <c r="K12" s="54"/>
      <c r="L12" s="107" t="s">
        <v>39</v>
      </c>
      <c r="M12" s="108"/>
      <c r="N12" s="109">
        <f t="shared" si="0"/>
        <v>0</v>
      </c>
      <c r="O12" s="110"/>
    </row>
    <row r="13" ht="15.95" hidden="1" customHeight="1" spans="1:15">
      <c r="A13" s="26"/>
      <c r="B13" s="27" t="s">
        <v>30</v>
      </c>
      <c r="C13" s="28"/>
      <c r="D13" s="28"/>
      <c r="E13" s="28"/>
      <c r="F13" s="28"/>
      <c r="G13" s="28"/>
      <c r="H13" s="28"/>
      <c r="I13" s="28"/>
      <c r="J13" s="54"/>
      <c r="K13" s="54"/>
      <c r="L13" s="107" t="s">
        <v>32</v>
      </c>
      <c r="M13" s="108"/>
      <c r="N13" s="109">
        <f t="shared" si="0"/>
        <v>0</v>
      </c>
      <c r="O13" s="110"/>
    </row>
    <row r="14" ht="15.95" hidden="1" customHeight="1" spans="1:15">
      <c r="A14" s="26"/>
      <c r="B14" s="27" t="s">
        <v>40</v>
      </c>
      <c r="C14" s="28" t="s">
        <v>41</v>
      </c>
      <c r="D14" s="28"/>
      <c r="E14" s="28"/>
      <c r="F14" s="28"/>
      <c r="G14" s="28"/>
      <c r="H14" s="28"/>
      <c r="I14" s="28"/>
      <c r="J14" s="54"/>
      <c r="K14" s="54"/>
      <c r="L14" s="107" t="s">
        <v>42</v>
      </c>
      <c r="M14" s="108"/>
      <c r="N14" s="109">
        <f t="shared" si="0"/>
        <v>0</v>
      </c>
      <c r="O14" s="110"/>
    </row>
    <row r="15" ht="15.95" hidden="1" customHeight="1" spans="1:15">
      <c r="A15" s="26"/>
      <c r="B15" s="30" t="s">
        <v>43</v>
      </c>
      <c r="C15" s="28" t="s">
        <v>44</v>
      </c>
      <c r="D15" s="28"/>
      <c r="E15" s="28"/>
      <c r="F15" s="28"/>
      <c r="G15" s="28"/>
      <c r="H15" s="28"/>
      <c r="I15" s="28"/>
      <c r="J15" s="54"/>
      <c r="K15" s="54"/>
      <c r="L15" s="107" t="s">
        <v>39</v>
      </c>
      <c r="M15" s="108"/>
      <c r="N15" s="109">
        <f t="shared" si="0"/>
        <v>0</v>
      </c>
      <c r="O15" s="110"/>
    </row>
    <row r="16" ht="15.95" hidden="1" customHeight="1" spans="1:15">
      <c r="A16" s="31"/>
      <c r="B16" s="32" t="s">
        <v>45</v>
      </c>
      <c r="C16" s="33" t="s">
        <v>46</v>
      </c>
      <c r="D16" s="33"/>
      <c r="E16" s="33"/>
      <c r="F16" s="33"/>
      <c r="G16" s="33"/>
      <c r="H16" s="33"/>
      <c r="I16" s="33"/>
      <c r="J16" s="111"/>
      <c r="K16" s="111"/>
      <c r="L16" s="112"/>
      <c r="M16" s="113"/>
      <c r="N16" s="114">
        <f t="shared" si="0"/>
        <v>0</v>
      </c>
      <c r="O16" s="115"/>
    </row>
    <row r="17" ht="15.95" customHeight="1" spans="1:15">
      <c r="A17" s="34" t="s">
        <v>47</v>
      </c>
      <c r="B17" s="35"/>
      <c r="C17" s="35"/>
      <c r="D17" s="35"/>
      <c r="E17" s="35"/>
      <c r="F17" s="35"/>
      <c r="G17" s="35"/>
      <c r="H17" s="35"/>
      <c r="I17" s="35"/>
      <c r="J17" s="116"/>
      <c r="K17" s="116"/>
      <c r="L17" s="116"/>
      <c r="M17" s="117"/>
      <c r="N17" s="118">
        <f>SUM(N10:N16)</f>
        <v>4000</v>
      </c>
      <c r="O17" s="119"/>
    </row>
    <row r="18" ht="15.95" customHeight="1" spans="1:15">
      <c r="A18" s="36" t="s">
        <v>19</v>
      </c>
      <c r="B18" s="37" t="s">
        <v>17</v>
      </c>
      <c r="C18" s="38" t="s">
        <v>20</v>
      </c>
      <c r="D18" s="37"/>
      <c r="E18" s="37"/>
      <c r="F18" s="37"/>
      <c r="G18" s="37"/>
      <c r="H18" s="37"/>
      <c r="I18" s="37"/>
      <c r="J18" s="37" t="s">
        <v>48</v>
      </c>
      <c r="K18" s="37" t="s">
        <v>49</v>
      </c>
      <c r="L18" s="120" t="s">
        <v>23</v>
      </c>
      <c r="M18" s="121" t="s">
        <v>24</v>
      </c>
      <c r="N18" s="37" t="s">
        <v>50</v>
      </c>
      <c r="O18" s="122" t="s">
        <v>26</v>
      </c>
    </row>
    <row r="19" ht="15.95" customHeight="1" spans="1:15">
      <c r="A19" s="39" t="s">
        <v>51</v>
      </c>
      <c r="B19" s="40" t="s">
        <v>52</v>
      </c>
      <c r="C19" s="40"/>
      <c r="D19" s="40"/>
      <c r="E19" s="40"/>
      <c r="F19" s="40"/>
      <c r="G19" s="40"/>
      <c r="H19" s="40"/>
      <c r="I19" s="40"/>
      <c r="J19" s="123"/>
      <c r="K19" s="123"/>
      <c r="L19" s="123"/>
      <c r="M19" s="124"/>
      <c r="N19" s="40"/>
      <c r="O19" s="125"/>
    </row>
    <row r="20" ht="15.95" customHeight="1" spans="1:15">
      <c r="A20" s="41" t="s">
        <v>53</v>
      </c>
      <c r="B20" s="42" t="s">
        <v>54</v>
      </c>
      <c r="C20" s="43" t="s">
        <v>55</v>
      </c>
      <c r="D20" s="44">
        <v>5</v>
      </c>
      <c r="E20" s="45" t="s">
        <v>56</v>
      </c>
      <c r="F20" s="44">
        <v>30</v>
      </c>
      <c r="G20" s="45" t="s">
        <v>57</v>
      </c>
      <c r="H20" s="44" t="s">
        <v>58</v>
      </c>
      <c r="I20" s="45" t="s">
        <v>59</v>
      </c>
      <c r="J20" s="126">
        <v>38</v>
      </c>
      <c r="K20" s="126">
        <v>1</v>
      </c>
      <c r="L20" s="127" t="s">
        <v>60</v>
      </c>
      <c r="M20" s="128">
        <v>279</v>
      </c>
      <c r="N20" s="129">
        <f>J20*K20*M20</f>
        <v>10602</v>
      </c>
      <c r="O20" s="130" t="s">
        <v>61</v>
      </c>
    </row>
    <row r="21" ht="15.95" hidden="1" customHeight="1" spans="1:15">
      <c r="A21" s="46" t="s">
        <v>62</v>
      </c>
      <c r="B21" s="47" t="s">
        <v>54</v>
      </c>
      <c r="C21" s="48"/>
      <c r="D21" s="49"/>
      <c r="E21" s="50" t="s">
        <v>56</v>
      </c>
      <c r="F21" s="49"/>
      <c r="G21" s="50" t="s">
        <v>57</v>
      </c>
      <c r="H21" s="49"/>
      <c r="I21" s="50" t="s">
        <v>59</v>
      </c>
      <c r="J21" s="131"/>
      <c r="K21" s="131"/>
      <c r="L21" s="132" t="s">
        <v>60</v>
      </c>
      <c r="M21" s="133"/>
      <c r="N21" s="134">
        <f>J21*K21*M21</f>
        <v>0</v>
      </c>
      <c r="O21" s="135"/>
    </row>
    <row r="22" ht="15.95" hidden="1" customHeight="1" spans="1:15">
      <c r="A22" s="51" t="s">
        <v>63</v>
      </c>
      <c r="B22" s="52" t="s">
        <v>54</v>
      </c>
      <c r="C22" s="53"/>
      <c r="D22" s="54"/>
      <c r="E22" s="55" t="s">
        <v>56</v>
      </c>
      <c r="F22" s="54"/>
      <c r="G22" s="55" t="s">
        <v>57</v>
      </c>
      <c r="H22" s="54"/>
      <c r="I22" s="55" t="s">
        <v>59</v>
      </c>
      <c r="J22" s="136"/>
      <c r="K22" s="136"/>
      <c r="L22" s="137" t="s">
        <v>60</v>
      </c>
      <c r="M22" s="108"/>
      <c r="N22" s="109">
        <f>J22*K22*M22</f>
        <v>0</v>
      </c>
      <c r="O22" s="110"/>
    </row>
    <row r="23" ht="15.95" hidden="1" customHeight="1" spans="1:15">
      <c r="A23" s="56" t="s">
        <v>64</v>
      </c>
      <c r="B23" s="57" t="s">
        <v>54</v>
      </c>
      <c r="C23" s="58"/>
      <c r="D23" s="59"/>
      <c r="E23" s="60" t="s">
        <v>56</v>
      </c>
      <c r="F23" s="61"/>
      <c r="G23" s="60" t="s">
        <v>57</v>
      </c>
      <c r="H23" s="61"/>
      <c r="I23" s="60" t="s">
        <v>59</v>
      </c>
      <c r="J23" s="138"/>
      <c r="K23" s="138"/>
      <c r="L23" s="139" t="s">
        <v>60</v>
      </c>
      <c r="M23" s="140"/>
      <c r="N23" s="141">
        <f>J23*K23*M23</f>
        <v>0</v>
      </c>
      <c r="O23" s="142"/>
    </row>
    <row r="24" ht="15.95" customHeight="1" spans="1:15">
      <c r="A24" s="62" t="s">
        <v>47</v>
      </c>
      <c r="B24" s="63"/>
      <c r="C24" s="63"/>
      <c r="D24" s="63"/>
      <c r="E24" s="63"/>
      <c r="F24" s="63"/>
      <c r="G24" s="63"/>
      <c r="H24" s="63"/>
      <c r="I24" s="63"/>
      <c r="J24" s="143"/>
      <c r="K24" s="143"/>
      <c r="L24" s="143"/>
      <c r="M24" s="144"/>
      <c r="N24" s="145">
        <f>SUM(N20:N23)</f>
        <v>10602</v>
      </c>
      <c r="O24" s="146"/>
    </row>
    <row r="25" ht="15.95" customHeight="1" spans="1:15">
      <c r="A25" s="64" t="s">
        <v>19</v>
      </c>
      <c r="B25" s="18" t="s">
        <v>17</v>
      </c>
      <c r="C25" s="65" t="s">
        <v>20</v>
      </c>
      <c r="D25" s="18"/>
      <c r="E25" s="18"/>
      <c r="F25" s="18"/>
      <c r="G25" s="18"/>
      <c r="H25" s="18"/>
      <c r="I25" s="18"/>
      <c r="J25" s="18" t="s">
        <v>48</v>
      </c>
      <c r="K25" s="18" t="s">
        <v>65</v>
      </c>
      <c r="L25" s="96" t="s">
        <v>23</v>
      </c>
      <c r="M25" s="147" t="s">
        <v>24</v>
      </c>
      <c r="N25" s="18" t="s">
        <v>50</v>
      </c>
      <c r="O25" s="148" t="s">
        <v>26</v>
      </c>
    </row>
    <row r="26" ht="15.95" customHeight="1" spans="1:15">
      <c r="A26" s="66" t="s">
        <v>66</v>
      </c>
      <c r="B26" s="67" t="s">
        <v>67</v>
      </c>
      <c r="C26" s="67"/>
      <c r="D26" s="67"/>
      <c r="E26" s="67"/>
      <c r="F26" s="67"/>
      <c r="G26" s="67"/>
      <c r="H26" s="67"/>
      <c r="I26" s="67"/>
      <c r="J26" s="149"/>
      <c r="K26" s="149"/>
      <c r="L26" s="149"/>
      <c r="M26" s="150"/>
      <c r="N26" s="67"/>
      <c r="O26" s="151"/>
    </row>
    <row r="27" ht="15.95" customHeight="1" spans="1:15">
      <c r="A27" s="68" t="s">
        <v>68</v>
      </c>
      <c r="B27" s="69" t="s">
        <v>69</v>
      </c>
      <c r="C27" s="70" t="s">
        <v>70</v>
      </c>
      <c r="D27" s="71"/>
      <c r="E27" s="71"/>
      <c r="F27" s="71"/>
      <c r="G27" s="71"/>
      <c r="H27" s="71"/>
      <c r="I27" s="152"/>
      <c r="J27" s="131">
        <v>1</v>
      </c>
      <c r="K27" s="153">
        <v>2</v>
      </c>
      <c r="L27" s="154" t="s">
        <v>71</v>
      </c>
      <c r="M27" s="155">
        <v>400</v>
      </c>
      <c r="N27" s="156">
        <f>J27*K27*M27</f>
        <v>800</v>
      </c>
      <c r="O27" s="157" t="s">
        <v>72</v>
      </c>
    </row>
    <row r="28" ht="15.95" customHeight="1" spans="1:15">
      <c r="A28" s="68"/>
      <c r="B28" s="69"/>
      <c r="C28" s="70" t="s">
        <v>73</v>
      </c>
      <c r="D28" s="71"/>
      <c r="E28" s="71"/>
      <c r="F28" s="71"/>
      <c r="G28" s="71"/>
      <c r="H28" s="71"/>
      <c r="I28" s="152"/>
      <c r="J28" s="136">
        <v>1</v>
      </c>
      <c r="K28" s="136">
        <v>1</v>
      </c>
      <c r="L28" s="158" t="s">
        <v>71</v>
      </c>
      <c r="M28" s="108">
        <v>2300</v>
      </c>
      <c r="N28" s="159">
        <f>J28*K28*M28</f>
        <v>2300</v>
      </c>
      <c r="O28" s="110" t="s">
        <v>74</v>
      </c>
    </row>
    <row r="29" ht="15.95" customHeight="1" spans="1:15">
      <c r="A29" s="68"/>
      <c r="B29" s="69"/>
      <c r="C29" s="70" t="s">
        <v>75</v>
      </c>
      <c r="D29" s="71"/>
      <c r="E29" s="71"/>
      <c r="F29" s="71"/>
      <c r="G29" s="71"/>
      <c r="H29" s="71"/>
      <c r="I29" s="152"/>
      <c r="J29" s="136">
        <v>1</v>
      </c>
      <c r="K29" s="136">
        <v>1</v>
      </c>
      <c r="L29" s="158" t="s">
        <v>71</v>
      </c>
      <c r="M29" s="108">
        <v>1000</v>
      </c>
      <c r="N29" s="109">
        <f t="shared" ref="N29:N32" si="1">J29*K29*M29</f>
        <v>1000</v>
      </c>
      <c r="O29" s="110" t="s">
        <v>72</v>
      </c>
    </row>
    <row r="30" ht="15.95" hidden="1" customHeight="1" spans="1:15">
      <c r="A30" s="68"/>
      <c r="B30" s="69"/>
      <c r="C30" s="70"/>
      <c r="D30" s="71"/>
      <c r="E30" s="71"/>
      <c r="F30" s="71"/>
      <c r="G30" s="71"/>
      <c r="H30" s="71"/>
      <c r="I30" s="152"/>
      <c r="J30" s="136"/>
      <c r="K30" s="136"/>
      <c r="L30" s="158" t="s">
        <v>71</v>
      </c>
      <c r="M30" s="108"/>
      <c r="N30" s="109">
        <f t="shared" si="1"/>
        <v>0</v>
      </c>
      <c r="O30" s="110"/>
    </row>
    <row r="31" ht="15.95" hidden="1" customHeight="1" spans="1:15">
      <c r="A31" s="56"/>
      <c r="B31" s="72"/>
      <c r="C31" s="70"/>
      <c r="D31" s="71"/>
      <c r="E31" s="71"/>
      <c r="F31" s="71"/>
      <c r="G31" s="71"/>
      <c r="H31" s="71"/>
      <c r="I31" s="152"/>
      <c r="J31" s="160"/>
      <c r="K31" s="138"/>
      <c r="L31" s="161" t="s">
        <v>71</v>
      </c>
      <c r="M31" s="140"/>
      <c r="N31" s="141">
        <f t="shared" si="1"/>
        <v>0</v>
      </c>
      <c r="O31" s="142"/>
    </row>
    <row r="32" ht="15.95" hidden="1" customHeight="1" spans="1:15">
      <c r="A32" s="68" t="s">
        <v>76</v>
      </c>
      <c r="B32" s="69" t="s">
        <v>69</v>
      </c>
      <c r="C32" s="70" t="s">
        <v>77</v>
      </c>
      <c r="D32" s="71"/>
      <c r="E32" s="71"/>
      <c r="F32" s="71"/>
      <c r="G32" s="71"/>
      <c r="H32" s="71"/>
      <c r="I32" s="152"/>
      <c r="J32" s="131"/>
      <c r="K32" s="153"/>
      <c r="L32" s="162" t="s">
        <v>78</v>
      </c>
      <c r="M32" s="155"/>
      <c r="N32" s="156">
        <f t="shared" si="1"/>
        <v>0</v>
      </c>
      <c r="O32" s="157"/>
    </row>
    <row r="33" ht="15.95" hidden="1" customHeight="1" spans="1:15">
      <c r="A33" s="68"/>
      <c r="B33" s="69"/>
      <c r="C33" s="70" t="s">
        <v>79</v>
      </c>
      <c r="D33" s="71"/>
      <c r="E33" s="71"/>
      <c r="F33" s="71"/>
      <c r="G33" s="71"/>
      <c r="H33" s="71"/>
      <c r="I33" s="152"/>
      <c r="J33" s="136"/>
      <c r="K33" s="136"/>
      <c r="L33" s="158" t="s">
        <v>78</v>
      </c>
      <c r="M33" s="108"/>
      <c r="N33" s="109">
        <f t="shared" ref="N33:N37" si="2">J33*K33*M33</f>
        <v>0</v>
      </c>
      <c r="O33" s="110"/>
    </row>
    <row r="34" ht="15.95" hidden="1" customHeight="1" spans="1:15">
      <c r="A34" s="68"/>
      <c r="B34" s="69"/>
      <c r="C34" s="70" t="s">
        <v>80</v>
      </c>
      <c r="D34" s="71"/>
      <c r="E34" s="71"/>
      <c r="F34" s="71"/>
      <c r="G34" s="71"/>
      <c r="H34" s="71"/>
      <c r="I34" s="152"/>
      <c r="J34" s="136"/>
      <c r="K34" s="136"/>
      <c r="L34" s="158" t="s">
        <v>78</v>
      </c>
      <c r="M34" s="108"/>
      <c r="N34" s="109">
        <f t="shared" si="2"/>
        <v>0</v>
      </c>
      <c r="O34" s="110"/>
    </row>
    <row r="35" ht="15.95" hidden="1" customHeight="1" spans="1:15">
      <c r="A35" s="68"/>
      <c r="B35" s="69"/>
      <c r="C35" s="70" t="s">
        <v>81</v>
      </c>
      <c r="D35" s="71"/>
      <c r="E35" s="71"/>
      <c r="F35" s="71"/>
      <c r="G35" s="71"/>
      <c r="H35" s="71"/>
      <c r="I35" s="152"/>
      <c r="J35" s="136"/>
      <c r="K35" s="136"/>
      <c r="L35" s="158" t="s">
        <v>78</v>
      </c>
      <c r="M35" s="108"/>
      <c r="N35" s="109">
        <f t="shared" si="2"/>
        <v>0</v>
      </c>
      <c r="O35" s="110"/>
    </row>
    <row r="36" ht="15.95" hidden="1" customHeight="1" spans="1:15">
      <c r="A36" s="56"/>
      <c r="B36" s="72"/>
      <c r="C36" s="73" t="s">
        <v>82</v>
      </c>
      <c r="D36" s="74"/>
      <c r="E36" s="74"/>
      <c r="F36" s="74"/>
      <c r="G36" s="74"/>
      <c r="H36" s="74"/>
      <c r="I36" s="163"/>
      <c r="J36" s="160"/>
      <c r="K36" s="138"/>
      <c r="L36" s="164" t="s">
        <v>78</v>
      </c>
      <c r="M36" s="140"/>
      <c r="N36" s="141">
        <f t="shared" si="2"/>
        <v>0</v>
      </c>
      <c r="O36" s="142"/>
    </row>
    <row r="37" ht="15.95" hidden="1" customHeight="1" spans="1:15">
      <c r="A37" s="68" t="s">
        <v>83</v>
      </c>
      <c r="B37" s="69" t="s">
        <v>84</v>
      </c>
      <c r="C37" s="75" t="s">
        <v>85</v>
      </c>
      <c r="D37" s="76"/>
      <c r="E37" s="76"/>
      <c r="F37" s="76"/>
      <c r="G37" s="76"/>
      <c r="H37" s="76"/>
      <c r="I37" s="165"/>
      <c r="J37" s="131"/>
      <c r="K37" s="153"/>
      <c r="L37" s="154" t="s">
        <v>71</v>
      </c>
      <c r="M37" s="155"/>
      <c r="N37" s="156">
        <f t="shared" si="2"/>
        <v>0</v>
      </c>
      <c r="O37" s="157"/>
    </row>
    <row r="38" ht="15.95" hidden="1" customHeight="1" spans="1:15">
      <c r="A38" s="68"/>
      <c r="B38" s="69"/>
      <c r="C38" s="70" t="s">
        <v>81</v>
      </c>
      <c r="D38" s="71"/>
      <c r="E38" s="71"/>
      <c r="F38" s="71"/>
      <c r="G38" s="71"/>
      <c r="H38" s="71"/>
      <c r="I38" s="152"/>
      <c r="J38" s="136"/>
      <c r="K38" s="136"/>
      <c r="L38" s="158" t="s">
        <v>71</v>
      </c>
      <c r="M38" s="108"/>
      <c r="N38" s="109">
        <f>J38*K38*M38</f>
        <v>0</v>
      </c>
      <c r="O38" s="110"/>
    </row>
    <row r="39" ht="15.95" hidden="1" customHeight="1" spans="1:15">
      <c r="A39" s="68"/>
      <c r="B39" s="69"/>
      <c r="C39" s="70" t="s">
        <v>86</v>
      </c>
      <c r="D39" s="71"/>
      <c r="E39" s="71"/>
      <c r="F39" s="71"/>
      <c r="G39" s="71"/>
      <c r="H39" s="71"/>
      <c r="I39" s="152"/>
      <c r="J39" s="136"/>
      <c r="K39" s="136"/>
      <c r="L39" s="158" t="s">
        <v>71</v>
      </c>
      <c r="M39" s="108"/>
      <c r="N39" s="109">
        <f>J39*K39*M39</f>
        <v>0</v>
      </c>
      <c r="O39" s="110"/>
    </row>
    <row r="40" ht="15.95" hidden="1" customHeight="1" spans="1:15">
      <c r="A40" s="68"/>
      <c r="B40" s="69"/>
      <c r="C40" s="70" t="s">
        <v>87</v>
      </c>
      <c r="D40" s="71"/>
      <c r="E40" s="71"/>
      <c r="F40" s="71"/>
      <c r="G40" s="71"/>
      <c r="H40" s="71"/>
      <c r="I40" s="152"/>
      <c r="J40" s="136"/>
      <c r="K40" s="136"/>
      <c r="L40" s="158" t="s">
        <v>71</v>
      </c>
      <c r="M40" s="108"/>
      <c r="N40" s="109">
        <f>J40*K40*M40</f>
        <v>0</v>
      </c>
      <c r="O40" s="110"/>
    </row>
    <row r="41" ht="15.95" hidden="1" customHeight="1" spans="1:15">
      <c r="A41" s="56"/>
      <c r="B41" s="72"/>
      <c r="C41" s="73" t="s">
        <v>82</v>
      </c>
      <c r="D41" s="74"/>
      <c r="E41" s="74"/>
      <c r="F41" s="74"/>
      <c r="G41" s="74"/>
      <c r="H41" s="74"/>
      <c r="I41" s="163"/>
      <c r="J41" s="160"/>
      <c r="K41" s="138"/>
      <c r="L41" s="161" t="s">
        <v>71</v>
      </c>
      <c r="M41" s="140"/>
      <c r="N41" s="141">
        <f>J41*K41*M41</f>
        <v>0</v>
      </c>
      <c r="O41" s="142"/>
    </row>
    <row r="42" ht="15.95" customHeight="1" spans="1:15">
      <c r="A42" s="62" t="s">
        <v>47</v>
      </c>
      <c r="B42" s="63"/>
      <c r="C42" s="63"/>
      <c r="D42" s="63"/>
      <c r="E42" s="63"/>
      <c r="F42" s="63"/>
      <c r="G42" s="63"/>
      <c r="H42" s="63"/>
      <c r="I42" s="63"/>
      <c r="J42" s="143"/>
      <c r="K42" s="143"/>
      <c r="L42" s="143"/>
      <c r="M42" s="144"/>
      <c r="N42" s="145">
        <f>SUM(N27:N41)</f>
        <v>4100</v>
      </c>
      <c r="O42" s="146"/>
    </row>
    <row r="43" ht="15.95" customHeight="1" spans="1:15">
      <c r="A43" s="64" t="s">
        <v>19</v>
      </c>
      <c r="B43" s="18" t="s">
        <v>17</v>
      </c>
      <c r="C43" s="65" t="s">
        <v>20</v>
      </c>
      <c r="D43" s="18"/>
      <c r="E43" s="18"/>
      <c r="F43" s="18"/>
      <c r="G43" s="18"/>
      <c r="H43" s="18"/>
      <c r="I43" s="18"/>
      <c r="J43" s="96" t="s">
        <v>21</v>
      </c>
      <c r="K43" s="65"/>
      <c r="L43" s="96" t="s">
        <v>23</v>
      </c>
      <c r="M43" s="147" t="s">
        <v>24</v>
      </c>
      <c r="N43" s="18" t="s">
        <v>50</v>
      </c>
      <c r="O43" s="148" t="s">
        <v>26</v>
      </c>
    </row>
    <row r="44" ht="15.95" customHeight="1" spans="1:15">
      <c r="A44" s="66" t="s">
        <v>88</v>
      </c>
      <c r="B44" s="67" t="s">
        <v>89</v>
      </c>
      <c r="C44" s="67"/>
      <c r="D44" s="67"/>
      <c r="E44" s="67"/>
      <c r="F44" s="67"/>
      <c r="G44" s="67"/>
      <c r="H44" s="67"/>
      <c r="I44" s="67"/>
      <c r="J44" s="149"/>
      <c r="K44" s="149"/>
      <c r="L44" s="149"/>
      <c r="M44" s="150"/>
      <c r="N44" s="67"/>
      <c r="O44" s="151"/>
    </row>
    <row r="45" ht="15.95" customHeight="1" spans="1:15">
      <c r="A45" s="77" t="s">
        <v>90</v>
      </c>
      <c r="B45" s="52" t="s">
        <v>91</v>
      </c>
      <c r="C45" s="78"/>
      <c r="D45" s="79"/>
      <c r="E45" s="79"/>
      <c r="F45" s="79"/>
      <c r="G45" s="79"/>
      <c r="H45" s="79"/>
      <c r="I45" s="166"/>
      <c r="J45" s="167">
        <v>1</v>
      </c>
      <c r="K45" s="168"/>
      <c r="L45" s="158" t="s">
        <v>65</v>
      </c>
      <c r="M45" s="108">
        <v>300</v>
      </c>
      <c r="N45" s="109">
        <f>J45*M45</f>
        <v>300</v>
      </c>
      <c r="O45" s="110" t="s">
        <v>92</v>
      </c>
    </row>
    <row r="46" ht="15.95" customHeight="1" spans="1:15">
      <c r="A46" s="77" t="s">
        <v>93</v>
      </c>
      <c r="B46" s="52" t="s">
        <v>94</v>
      </c>
      <c r="C46" s="78"/>
      <c r="D46" s="79"/>
      <c r="E46" s="79"/>
      <c r="F46" s="79"/>
      <c r="G46" s="79"/>
      <c r="H46" s="79"/>
      <c r="I46" s="166"/>
      <c r="J46" s="167">
        <v>10</v>
      </c>
      <c r="K46" s="168"/>
      <c r="L46" s="158" t="s">
        <v>95</v>
      </c>
      <c r="M46" s="108">
        <v>10</v>
      </c>
      <c r="N46" s="109">
        <f>J46*M46</f>
        <v>100</v>
      </c>
      <c r="O46" s="110" t="s">
        <v>96</v>
      </c>
    </row>
    <row r="47" ht="15.95" customHeight="1" spans="1:15">
      <c r="A47" s="77" t="s">
        <v>97</v>
      </c>
      <c r="B47" s="52" t="s">
        <v>98</v>
      </c>
      <c r="C47" s="78"/>
      <c r="D47" s="79"/>
      <c r="E47" s="79"/>
      <c r="F47" s="79"/>
      <c r="G47" s="79"/>
      <c r="H47" s="79"/>
      <c r="I47" s="166"/>
      <c r="J47" s="167">
        <v>1</v>
      </c>
      <c r="K47" s="168"/>
      <c r="L47" s="158" t="s">
        <v>99</v>
      </c>
      <c r="M47" s="108">
        <v>300</v>
      </c>
      <c r="N47" s="109">
        <f>J47*M47</f>
        <v>300</v>
      </c>
      <c r="O47" s="110" t="s">
        <v>100</v>
      </c>
    </row>
    <row r="48" ht="15.95" customHeight="1" spans="1:15">
      <c r="A48" s="77" t="s">
        <v>101</v>
      </c>
      <c r="B48" s="80" t="s">
        <v>102</v>
      </c>
      <c r="C48" s="81"/>
      <c r="D48" s="82"/>
      <c r="E48" s="82"/>
      <c r="F48" s="82"/>
      <c r="G48" s="82"/>
      <c r="H48" s="82"/>
      <c r="I48" s="169"/>
      <c r="J48" s="85">
        <v>70</v>
      </c>
      <c r="K48" s="170"/>
      <c r="L48" s="161" t="s">
        <v>103</v>
      </c>
      <c r="M48" s="171">
        <v>3</v>
      </c>
      <c r="N48" s="172">
        <f>J48*M48</f>
        <v>210</v>
      </c>
      <c r="O48" s="173" t="s">
        <v>104</v>
      </c>
    </row>
    <row r="49" ht="15.95" customHeight="1" spans="1:15">
      <c r="A49" s="62" t="s">
        <v>47</v>
      </c>
      <c r="B49" s="63"/>
      <c r="C49" s="63"/>
      <c r="D49" s="63"/>
      <c r="E49" s="63"/>
      <c r="F49" s="63"/>
      <c r="G49" s="63"/>
      <c r="H49" s="63"/>
      <c r="I49" s="63"/>
      <c r="J49" s="143"/>
      <c r="K49" s="143"/>
      <c r="L49" s="143"/>
      <c r="M49" s="144"/>
      <c r="N49" s="145">
        <f>SUM(N45:N48)</f>
        <v>910</v>
      </c>
      <c r="O49" s="146"/>
    </row>
    <row r="50" ht="15.95" customHeight="1" spans="1:15">
      <c r="A50" s="64" t="s">
        <v>19</v>
      </c>
      <c r="B50" s="18" t="s">
        <v>17</v>
      </c>
      <c r="C50" s="65" t="s">
        <v>20</v>
      </c>
      <c r="D50" s="18"/>
      <c r="E50" s="18"/>
      <c r="F50" s="18"/>
      <c r="G50" s="18"/>
      <c r="H50" s="18"/>
      <c r="I50" s="18"/>
      <c r="J50" s="18" t="s">
        <v>48</v>
      </c>
      <c r="K50" s="18" t="s">
        <v>22</v>
      </c>
      <c r="L50" s="96" t="s">
        <v>23</v>
      </c>
      <c r="M50" s="147" t="s">
        <v>24</v>
      </c>
      <c r="N50" s="18" t="s">
        <v>50</v>
      </c>
      <c r="O50" s="148" t="s">
        <v>26</v>
      </c>
    </row>
    <row r="51" ht="15.95" customHeight="1" spans="1:15">
      <c r="A51" s="39" t="s">
        <v>105</v>
      </c>
      <c r="B51" s="40" t="s">
        <v>106</v>
      </c>
      <c r="C51" s="40"/>
      <c r="D51" s="40"/>
      <c r="E51" s="40"/>
      <c r="F51" s="40"/>
      <c r="G51" s="40"/>
      <c r="H51" s="40"/>
      <c r="I51" s="40"/>
      <c r="J51" s="123"/>
      <c r="K51" s="123"/>
      <c r="L51" s="123"/>
      <c r="M51" s="124"/>
      <c r="N51" s="40"/>
      <c r="O51" s="125"/>
    </row>
    <row r="52" ht="15.95" customHeight="1" spans="1:15">
      <c r="A52" s="83" t="s">
        <v>107</v>
      </c>
      <c r="B52" s="84" t="s">
        <v>108</v>
      </c>
      <c r="C52" s="85"/>
      <c r="D52" s="86"/>
      <c r="E52" s="86"/>
      <c r="F52" s="86"/>
      <c r="G52" s="86"/>
      <c r="H52" s="86"/>
      <c r="I52" s="170"/>
      <c r="J52" s="160">
        <v>1</v>
      </c>
      <c r="K52" s="160">
        <v>1</v>
      </c>
      <c r="L52" s="174" t="s">
        <v>32</v>
      </c>
      <c r="M52" s="171">
        <v>800</v>
      </c>
      <c r="N52" s="172">
        <f>J52*K52*M52</f>
        <v>800</v>
      </c>
      <c r="O52" s="173" t="s">
        <v>109</v>
      </c>
    </row>
    <row r="53" ht="15.95" customHeight="1" spans="1:15">
      <c r="A53" s="66" t="s">
        <v>47</v>
      </c>
      <c r="B53" s="67"/>
      <c r="C53" s="67"/>
      <c r="D53" s="67"/>
      <c r="E53" s="67"/>
      <c r="F53" s="67"/>
      <c r="G53" s="67"/>
      <c r="H53" s="67"/>
      <c r="I53" s="67"/>
      <c r="J53" s="149"/>
      <c r="K53" s="149"/>
      <c r="L53" s="149"/>
      <c r="M53" s="150"/>
      <c r="N53" s="175">
        <f>SUM(N52:N52)</f>
        <v>800</v>
      </c>
      <c r="O53" s="151"/>
    </row>
    <row r="54" ht="15.95" customHeight="1" spans="1:15">
      <c r="A54" s="87" t="s">
        <v>110</v>
      </c>
      <c r="B54" s="88"/>
      <c r="C54" s="88"/>
      <c r="D54" s="88"/>
      <c r="E54" s="88"/>
      <c r="F54" s="88"/>
      <c r="G54" s="88"/>
      <c r="H54" s="88"/>
      <c r="I54" s="88"/>
      <c r="J54" s="176"/>
      <c r="K54" s="176"/>
      <c r="L54" s="176"/>
      <c r="M54" s="177"/>
      <c r="N54" s="178">
        <f>SUM(N17,N24,N42,N49,N53)</f>
        <v>20412</v>
      </c>
      <c r="O54" s="179"/>
    </row>
    <row r="55" ht="15.95" customHeight="1" spans="1:15">
      <c r="A55" s="64" t="s">
        <v>19</v>
      </c>
      <c r="B55" s="18" t="s">
        <v>17</v>
      </c>
      <c r="C55" s="65" t="s">
        <v>20</v>
      </c>
      <c r="D55" s="18"/>
      <c r="E55" s="18"/>
      <c r="F55" s="18"/>
      <c r="G55" s="18"/>
      <c r="H55" s="18"/>
      <c r="I55" s="18"/>
      <c r="J55" s="96" t="s">
        <v>21</v>
      </c>
      <c r="K55" s="65"/>
      <c r="L55" s="96" t="s">
        <v>23</v>
      </c>
      <c r="M55" s="147" t="s">
        <v>24</v>
      </c>
      <c r="N55" s="18" t="s">
        <v>50</v>
      </c>
      <c r="O55" s="148" t="s">
        <v>26</v>
      </c>
    </row>
    <row r="56" ht="15.95" customHeight="1" spans="1:15">
      <c r="A56" s="89" t="s">
        <v>111</v>
      </c>
      <c r="B56" s="40" t="s">
        <v>112</v>
      </c>
      <c r="C56" s="40"/>
      <c r="D56" s="40"/>
      <c r="E56" s="40"/>
      <c r="F56" s="40"/>
      <c r="G56" s="40"/>
      <c r="H56" s="40"/>
      <c r="I56" s="40"/>
      <c r="J56" s="123"/>
      <c r="K56" s="123"/>
      <c r="L56" s="123"/>
      <c r="M56" s="124"/>
      <c r="N56" s="40"/>
      <c r="O56" s="125"/>
    </row>
    <row r="57" ht="15.95" customHeight="1" spans="1:15">
      <c r="A57" s="90" t="s">
        <v>113</v>
      </c>
      <c r="B57" s="91" t="s">
        <v>112</v>
      </c>
      <c r="C57" s="92" t="s">
        <v>114</v>
      </c>
      <c r="D57" s="93"/>
      <c r="E57" s="93"/>
      <c r="F57" s="93"/>
      <c r="G57" s="93"/>
      <c r="H57" s="93"/>
      <c r="I57" s="180"/>
      <c r="J57" s="181">
        <f>N54</f>
        <v>20412</v>
      </c>
      <c r="K57" s="182"/>
      <c r="L57" s="183"/>
      <c r="M57" s="184">
        <v>0.08</v>
      </c>
      <c r="N57" s="129">
        <f>J57*M57</f>
        <v>1632.96</v>
      </c>
      <c r="O57" s="185"/>
    </row>
    <row r="58" ht="15.95" customHeight="1" spans="1:15">
      <c r="A58" s="94" t="s">
        <v>47</v>
      </c>
      <c r="B58" s="95"/>
      <c r="C58" s="95"/>
      <c r="D58" s="95"/>
      <c r="E58" s="95"/>
      <c r="F58" s="95"/>
      <c r="G58" s="95"/>
      <c r="H58" s="95"/>
      <c r="I58" s="95"/>
      <c r="J58" s="186"/>
      <c r="K58" s="186"/>
      <c r="L58" s="186"/>
      <c r="M58" s="187"/>
      <c r="N58" s="188">
        <f>SUM(N57:N57)</f>
        <v>1632.96</v>
      </c>
      <c r="O58" s="189"/>
    </row>
    <row r="59" ht="15.95" customHeight="1" spans="1:15">
      <c r="A59" s="64" t="s">
        <v>19</v>
      </c>
      <c r="B59" s="18" t="s">
        <v>17</v>
      </c>
      <c r="C59" s="65" t="s">
        <v>20</v>
      </c>
      <c r="D59" s="18"/>
      <c r="E59" s="18"/>
      <c r="F59" s="18"/>
      <c r="G59" s="18"/>
      <c r="H59" s="18"/>
      <c r="I59" s="18"/>
      <c r="J59" s="18" t="s">
        <v>48</v>
      </c>
      <c r="K59" s="18" t="s">
        <v>22</v>
      </c>
      <c r="L59" s="96" t="s">
        <v>23</v>
      </c>
      <c r="M59" s="147" t="s">
        <v>24</v>
      </c>
      <c r="N59" s="18" t="s">
        <v>50</v>
      </c>
      <c r="O59" s="148" t="s">
        <v>26</v>
      </c>
    </row>
    <row r="60" ht="15.95" customHeight="1" spans="1:15">
      <c r="A60" s="89" t="s">
        <v>115</v>
      </c>
      <c r="B60" s="40" t="s">
        <v>116</v>
      </c>
      <c r="C60" s="40"/>
      <c r="D60" s="40"/>
      <c r="E60" s="40"/>
      <c r="F60" s="40"/>
      <c r="G60" s="40"/>
      <c r="H60" s="40"/>
      <c r="I60" s="40"/>
      <c r="J60" s="123"/>
      <c r="K60" s="123"/>
      <c r="L60" s="123"/>
      <c r="M60" s="124"/>
      <c r="N60" s="40"/>
      <c r="O60" s="125"/>
    </row>
    <row r="61" ht="15.95" customHeight="1" spans="1:15">
      <c r="A61" s="90" t="s">
        <v>117</v>
      </c>
      <c r="B61" s="91" t="s">
        <v>118</v>
      </c>
      <c r="C61" s="92" t="s">
        <v>119</v>
      </c>
      <c r="D61" s="93"/>
      <c r="E61" s="93"/>
      <c r="F61" s="93"/>
      <c r="G61" s="93"/>
      <c r="H61" s="93"/>
      <c r="I61" s="180"/>
      <c r="J61" s="126"/>
      <c r="K61" s="126"/>
      <c r="L61" s="183" t="s">
        <v>32</v>
      </c>
      <c r="M61" s="190"/>
      <c r="N61" s="129">
        <f>J61*K61*M61</f>
        <v>0</v>
      </c>
      <c r="O61" s="185"/>
    </row>
    <row r="62" ht="15.95" customHeight="1" spans="1:15">
      <c r="A62" s="94" t="s">
        <v>47</v>
      </c>
      <c r="B62" s="95"/>
      <c r="C62" s="95"/>
      <c r="D62" s="95"/>
      <c r="E62" s="95"/>
      <c r="F62" s="95"/>
      <c r="G62" s="95"/>
      <c r="H62" s="95"/>
      <c r="I62" s="95"/>
      <c r="J62" s="186"/>
      <c r="K62" s="186"/>
      <c r="L62" s="186"/>
      <c r="M62" s="187"/>
      <c r="N62" s="188">
        <f>SUM(N61:N61)</f>
        <v>0</v>
      </c>
      <c r="O62" s="189"/>
    </row>
    <row r="63" ht="15.95" customHeight="1" spans="1:15">
      <c r="A63" s="64" t="s">
        <v>19</v>
      </c>
      <c r="B63" s="18" t="s">
        <v>17</v>
      </c>
      <c r="C63" s="96" t="s">
        <v>20</v>
      </c>
      <c r="D63" s="97"/>
      <c r="E63" s="97"/>
      <c r="F63" s="97"/>
      <c r="G63" s="65"/>
      <c r="H63" s="18" t="s">
        <v>120</v>
      </c>
      <c r="I63" s="18" t="s">
        <v>121</v>
      </c>
      <c r="J63" s="96" t="s">
        <v>48</v>
      </c>
      <c r="K63" s="65"/>
      <c r="L63" s="96" t="s">
        <v>23</v>
      </c>
      <c r="M63" s="147" t="s">
        <v>24</v>
      </c>
      <c r="N63" s="18" t="s">
        <v>50</v>
      </c>
      <c r="O63" s="148" t="s">
        <v>26</v>
      </c>
    </row>
    <row r="64" ht="15.95" customHeight="1" spans="1:15">
      <c r="A64" s="39" t="s">
        <v>122</v>
      </c>
      <c r="B64" s="40" t="s">
        <v>123</v>
      </c>
      <c r="C64" s="40"/>
      <c r="D64" s="40"/>
      <c r="E64" s="40"/>
      <c r="F64" s="40"/>
      <c r="G64" s="40"/>
      <c r="H64" s="40"/>
      <c r="I64" s="40"/>
      <c r="J64" s="123"/>
      <c r="K64" s="123"/>
      <c r="L64" s="123"/>
      <c r="M64" s="124"/>
      <c r="N64" s="40"/>
      <c r="O64" s="125"/>
    </row>
    <row r="65" ht="15.95" customHeight="1" spans="1:15">
      <c r="A65" s="191" t="s">
        <v>124</v>
      </c>
      <c r="B65" s="192" t="s">
        <v>125</v>
      </c>
      <c r="C65" s="193" t="s">
        <v>126</v>
      </c>
      <c r="D65" s="193"/>
      <c r="E65" s="193"/>
      <c r="F65" s="193"/>
      <c r="G65" s="193"/>
      <c r="H65" s="194" t="s">
        <v>127</v>
      </c>
      <c r="I65" s="194" t="s">
        <v>128</v>
      </c>
      <c r="J65" s="204"/>
      <c r="K65" s="204"/>
      <c r="L65" s="205" t="s">
        <v>129</v>
      </c>
      <c r="M65" s="206"/>
      <c r="N65" s="207">
        <f>J65*M65</f>
        <v>0</v>
      </c>
      <c r="O65" s="208"/>
    </row>
    <row r="66" ht="15.95" customHeight="1" spans="1:15">
      <c r="A66" s="51" t="s">
        <v>130</v>
      </c>
      <c r="B66" s="195" t="s">
        <v>131</v>
      </c>
      <c r="C66" s="196" t="s">
        <v>132</v>
      </c>
      <c r="D66" s="196"/>
      <c r="E66" s="196"/>
      <c r="F66" s="196"/>
      <c r="G66" s="196"/>
      <c r="H66" s="53"/>
      <c r="I66" s="53"/>
      <c r="J66" s="136"/>
      <c r="K66" s="136"/>
      <c r="L66" s="137" t="s">
        <v>129</v>
      </c>
      <c r="M66" s="108"/>
      <c r="N66" s="109">
        <f t="shared" ref="N66:N68" si="3">J66*M66</f>
        <v>0</v>
      </c>
      <c r="O66" s="110"/>
    </row>
    <row r="67" ht="15.95" hidden="1" customHeight="1" spans="1:15">
      <c r="A67" s="51" t="s">
        <v>133</v>
      </c>
      <c r="B67" s="195" t="s">
        <v>134</v>
      </c>
      <c r="C67" s="196" t="s">
        <v>132</v>
      </c>
      <c r="D67" s="196"/>
      <c r="E67" s="196"/>
      <c r="F67" s="196"/>
      <c r="G67" s="196"/>
      <c r="H67" s="53"/>
      <c r="I67" s="53"/>
      <c r="J67" s="136"/>
      <c r="K67" s="136"/>
      <c r="L67" s="137" t="s">
        <v>129</v>
      </c>
      <c r="M67" s="108"/>
      <c r="N67" s="109">
        <f t="shared" si="3"/>
        <v>0</v>
      </c>
      <c r="O67" s="110"/>
    </row>
    <row r="68" ht="15.95" hidden="1" customHeight="1" spans="1:15">
      <c r="A68" s="51" t="s">
        <v>135</v>
      </c>
      <c r="B68" s="195" t="s">
        <v>136</v>
      </c>
      <c r="C68" s="196" t="s">
        <v>132</v>
      </c>
      <c r="D68" s="196"/>
      <c r="E68" s="196"/>
      <c r="F68" s="196"/>
      <c r="G68" s="196"/>
      <c r="H68" s="53"/>
      <c r="I68" s="53"/>
      <c r="J68" s="136"/>
      <c r="K68" s="136"/>
      <c r="L68" s="137" t="s">
        <v>129</v>
      </c>
      <c r="M68" s="108"/>
      <c r="N68" s="109">
        <f t="shared" si="3"/>
        <v>0</v>
      </c>
      <c r="O68" s="110"/>
    </row>
    <row r="69" ht="15.95" customHeight="1" spans="1:15">
      <c r="A69" s="56"/>
      <c r="B69" s="197" t="s">
        <v>112</v>
      </c>
      <c r="C69" s="198" t="s">
        <v>137</v>
      </c>
      <c r="D69" s="198"/>
      <c r="E69" s="198"/>
      <c r="F69" s="198"/>
      <c r="G69" s="198"/>
      <c r="H69" s="198"/>
      <c r="I69" s="198"/>
      <c r="J69" s="198"/>
      <c r="K69" s="198"/>
      <c r="L69" s="198"/>
      <c r="M69" s="209">
        <v>0.03</v>
      </c>
      <c r="N69" s="141">
        <f>SUM(N65,N68)*M69</f>
        <v>0</v>
      </c>
      <c r="O69" s="142"/>
    </row>
    <row r="70" ht="15.95" customHeight="1" spans="1:15">
      <c r="A70" s="94" t="s">
        <v>47</v>
      </c>
      <c r="B70" s="95"/>
      <c r="C70" s="95"/>
      <c r="D70" s="95"/>
      <c r="E70" s="95"/>
      <c r="F70" s="95"/>
      <c r="G70" s="95"/>
      <c r="H70" s="95"/>
      <c r="I70" s="95"/>
      <c r="J70" s="186"/>
      <c r="K70" s="186"/>
      <c r="L70" s="186"/>
      <c r="M70" s="187"/>
      <c r="N70" s="188">
        <f>SUM(N65:N69)</f>
        <v>0</v>
      </c>
      <c r="O70" s="189"/>
    </row>
    <row r="71" ht="15.95" customHeight="1" spans="1:15">
      <c r="A71" s="64" t="s">
        <v>19</v>
      </c>
      <c r="B71" s="18" t="s">
        <v>17</v>
      </c>
      <c r="C71" s="65" t="s">
        <v>20</v>
      </c>
      <c r="D71" s="18"/>
      <c r="E71" s="18"/>
      <c r="F71" s="18"/>
      <c r="G71" s="18"/>
      <c r="H71" s="18"/>
      <c r="I71" s="18"/>
      <c r="J71" s="96" t="s">
        <v>21</v>
      </c>
      <c r="K71" s="65"/>
      <c r="L71" s="96" t="s">
        <v>23</v>
      </c>
      <c r="M71" s="147" t="s">
        <v>24</v>
      </c>
      <c r="N71" s="18" t="s">
        <v>50</v>
      </c>
      <c r="O71" s="148" t="s">
        <v>26</v>
      </c>
    </row>
    <row r="72" ht="15.95" customHeight="1" spans="1:15">
      <c r="A72" s="89" t="s">
        <v>138</v>
      </c>
      <c r="B72" s="40" t="s">
        <v>139</v>
      </c>
      <c r="C72" s="40"/>
      <c r="D72" s="40"/>
      <c r="E72" s="40"/>
      <c r="F72" s="40"/>
      <c r="G72" s="40"/>
      <c r="H72" s="40"/>
      <c r="I72" s="40"/>
      <c r="J72" s="123"/>
      <c r="K72" s="123"/>
      <c r="L72" s="123"/>
      <c r="M72" s="124"/>
      <c r="N72" s="40"/>
      <c r="O72" s="125"/>
    </row>
    <row r="73" ht="15.95" customHeight="1" spans="1:15">
      <c r="A73" s="90" t="s">
        <v>140</v>
      </c>
      <c r="B73" s="91" t="s">
        <v>139</v>
      </c>
      <c r="C73" s="199"/>
      <c r="D73" s="200"/>
      <c r="E73" s="200"/>
      <c r="F73" s="200"/>
      <c r="G73" s="200"/>
      <c r="H73" s="200"/>
      <c r="I73" s="210"/>
      <c r="J73" s="181">
        <f>SUM(N54,N58,N62,N70)</f>
        <v>22044.96</v>
      </c>
      <c r="K73" s="182"/>
      <c r="L73" s="183"/>
      <c r="M73" s="184">
        <v>0.06</v>
      </c>
      <c r="N73" s="129">
        <f>J73*M73</f>
        <v>1322.6976</v>
      </c>
      <c r="O73" s="185"/>
    </row>
    <row r="74" ht="15.95" customHeight="1" spans="1:15">
      <c r="A74" s="87" t="s">
        <v>47</v>
      </c>
      <c r="B74" s="88"/>
      <c r="C74" s="88"/>
      <c r="D74" s="88"/>
      <c r="E74" s="88"/>
      <c r="F74" s="88"/>
      <c r="G74" s="88"/>
      <c r="H74" s="88"/>
      <c r="I74" s="88"/>
      <c r="J74" s="176"/>
      <c r="K74" s="176"/>
      <c r="L74" s="176"/>
      <c r="M74" s="177"/>
      <c r="N74" s="178">
        <f>SUM(N73,J73)</f>
        <v>23367.6576</v>
      </c>
      <c r="O74" s="179"/>
    </row>
    <row r="75" ht="15.95" customHeight="1" spans="1:15">
      <c r="A75" s="34"/>
      <c r="B75" s="35" t="s">
        <v>141</v>
      </c>
      <c r="C75" s="35"/>
      <c r="D75" s="35"/>
      <c r="E75" s="35"/>
      <c r="F75" s="35"/>
      <c r="G75" s="35"/>
      <c r="H75" s="35"/>
      <c r="I75" s="35"/>
      <c r="J75" s="116"/>
      <c r="K75" s="116"/>
      <c r="L75" s="116"/>
      <c r="M75" s="211"/>
      <c r="N75" s="212"/>
      <c r="O75" s="213"/>
    </row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 spans="1:5">
      <c r="A99" s="201"/>
      <c r="B99" s="201"/>
      <c r="C99" s="201"/>
      <c r="D99" s="202"/>
      <c r="E99" s="203"/>
    </row>
    <row r="100" ht="15" customHeight="1" spans="1:5">
      <c r="A100" s="201" t="s">
        <v>142</v>
      </c>
      <c r="B100" s="201" t="s">
        <v>143</v>
      </c>
      <c r="C100" s="201" t="s">
        <v>127</v>
      </c>
      <c r="D100" s="202" t="s">
        <v>128</v>
      </c>
      <c r="E100" s="203" t="s">
        <v>144</v>
      </c>
    </row>
    <row r="101" ht="15" customHeight="1" spans="1:5">
      <c r="A101" s="201" t="s">
        <v>58</v>
      </c>
      <c r="B101" s="201" t="s">
        <v>145</v>
      </c>
      <c r="C101" s="201" t="s">
        <v>146</v>
      </c>
      <c r="D101" s="202" t="s">
        <v>147</v>
      </c>
      <c r="E101" s="203" t="s">
        <v>55</v>
      </c>
    </row>
    <row r="102" ht="15" customHeight="1" spans="1:5">
      <c r="A102" s="201"/>
      <c r="B102" s="201" t="s">
        <v>148</v>
      </c>
      <c r="C102" s="201" t="s">
        <v>149</v>
      </c>
      <c r="D102" s="202"/>
      <c r="E102" s="203" t="s">
        <v>150</v>
      </c>
    </row>
    <row r="103" ht="15" customHeight="1" spans="1:2">
      <c r="A103" s="201">
        <v>1</v>
      </c>
      <c r="B103" s="201"/>
    </row>
    <row r="104" ht="15" customHeight="1" spans="1:2">
      <c r="A104" s="201">
        <f>A103+1</f>
        <v>2</v>
      </c>
      <c r="B104" s="201"/>
    </row>
    <row r="105" ht="15" customHeight="1" spans="1:2">
      <c r="A105" s="201">
        <f t="shared" ref="A105:A133" si="4">A104+1</f>
        <v>3</v>
      </c>
      <c r="B105" s="201"/>
    </row>
    <row r="106" ht="15" customHeight="1" spans="1:2">
      <c r="A106" s="201">
        <f t="shared" si="4"/>
        <v>4</v>
      </c>
      <c r="B106" s="201"/>
    </row>
    <row r="107" ht="15" customHeight="1" spans="1:2">
      <c r="A107" s="201">
        <f t="shared" si="4"/>
        <v>5</v>
      </c>
      <c r="B107" s="201"/>
    </row>
    <row r="108" ht="15" customHeight="1" spans="1:2">
      <c r="A108" s="201">
        <f t="shared" si="4"/>
        <v>6</v>
      </c>
      <c r="B108" s="201"/>
    </row>
    <row r="109" ht="15" customHeight="1" spans="1:2">
      <c r="A109" s="201">
        <f t="shared" si="4"/>
        <v>7</v>
      </c>
      <c r="B109" s="201"/>
    </row>
    <row r="110" ht="15" customHeight="1" spans="1:2">
      <c r="A110" s="201">
        <f t="shared" si="4"/>
        <v>8</v>
      </c>
      <c r="B110" s="201"/>
    </row>
    <row r="111" ht="15" customHeight="1" spans="1:2">
      <c r="A111" s="201">
        <f t="shared" si="4"/>
        <v>9</v>
      </c>
      <c r="B111" s="201"/>
    </row>
    <row r="112" ht="15" customHeight="1" spans="1:2">
      <c r="A112" s="201">
        <f t="shared" si="4"/>
        <v>10</v>
      </c>
      <c r="B112" s="201"/>
    </row>
    <row r="113" ht="15" customHeight="1" spans="1:2">
      <c r="A113" s="201">
        <f t="shared" si="4"/>
        <v>11</v>
      </c>
      <c r="B113" s="201"/>
    </row>
    <row r="114" ht="15" customHeight="1" spans="1:2">
      <c r="A114" s="201">
        <f t="shared" si="4"/>
        <v>12</v>
      </c>
      <c r="B114" s="201"/>
    </row>
    <row r="115" ht="15" customHeight="1" spans="1:2">
      <c r="A115" s="201">
        <f t="shared" si="4"/>
        <v>13</v>
      </c>
      <c r="B115" s="201"/>
    </row>
    <row r="116" ht="15" customHeight="1" spans="1:2">
      <c r="A116" s="201">
        <f t="shared" si="4"/>
        <v>14</v>
      </c>
      <c r="B116" s="201"/>
    </row>
    <row r="117" ht="15" customHeight="1" spans="1:2">
      <c r="A117" s="201">
        <f t="shared" si="4"/>
        <v>15</v>
      </c>
      <c r="B117" s="201"/>
    </row>
    <row r="118" ht="15" customHeight="1" spans="1:2">
      <c r="A118" s="201">
        <f t="shared" si="4"/>
        <v>16</v>
      </c>
      <c r="B118" s="201"/>
    </row>
    <row r="119" ht="15" customHeight="1" spans="1:2">
      <c r="A119" s="201">
        <f t="shared" si="4"/>
        <v>17</v>
      </c>
      <c r="B119" s="201"/>
    </row>
    <row r="120" ht="15" customHeight="1" spans="1:2">
      <c r="A120" s="201">
        <f t="shared" si="4"/>
        <v>18</v>
      </c>
      <c r="B120" s="201"/>
    </row>
    <row r="121" ht="15" customHeight="1" spans="1:2">
      <c r="A121" s="201">
        <f t="shared" si="4"/>
        <v>19</v>
      </c>
      <c r="B121" s="201"/>
    </row>
    <row r="122" ht="15" customHeight="1" spans="1:2">
      <c r="A122" s="201">
        <f t="shared" si="4"/>
        <v>20</v>
      </c>
      <c r="B122" s="201"/>
    </row>
    <row r="123" ht="15" customHeight="1" spans="1:2">
      <c r="A123" s="201">
        <f t="shared" si="4"/>
        <v>21</v>
      </c>
      <c r="B123" s="201"/>
    </row>
    <row r="124" ht="15" customHeight="1" spans="1:2">
      <c r="A124" s="201">
        <f t="shared" si="4"/>
        <v>22</v>
      </c>
      <c r="B124" s="201"/>
    </row>
    <row r="125" ht="15" customHeight="1" spans="1:2">
      <c r="A125" s="201">
        <f t="shared" si="4"/>
        <v>23</v>
      </c>
      <c r="B125" s="201"/>
    </row>
    <row r="126" ht="15" customHeight="1" spans="1:2">
      <c r="A126" s="201">
        <f t="shared" si="4"/>
        <v>24</v>
      </c>
      <c r="B126" s="201"/>
    </row>
    <row r="127" ht="15" customHeight="1" spans="1:2">
      <c r="A127" s="201">
        <f t="shared" si="4"/>
        <v>25</v>
      </c>
      <c r="B127" s="201"/>
    </row>
    <row r="128" ht="15" customHeight="1" spans="1:2">
      <c r="A128" s="201">
        <f t="shared" si="4"/>
        <v>26</v>
      </c>
      <c r="B128" s="201"/>
    </row>
    <row r="129" ht="15" customHeight="1" spans="1:2">
      <c r="A129" s="201">
        <f t="shared" si="4"/>
        <v>27</v>
      </c>
      <c r="B129" s="201"/>
    </row>
    <row r="130" ht="15" customHeight="1" spans="1:2">
      <c r="A130" s="201">
        <f t="shared" si="4"/>
        <v>28</v>
      </c>
      <c r="B130" s="201"/>
    </row>
    <row r="131" ht="15" customHeight="1" spans="1:2">
      <c r="A131" s="201">
        <f t="shared" si="4"/>
        <v>29</v>
      </c>
      <c r="B131" s="201"/>
    </row>
    <row r="132" ht="15" customHeight="1" spans="1:2">
      <c r="A132" s="201">
        <f t="shared" si="4"/>
        <v>30</v>
      </c>
      <c r="B132" s="201"/>
    </row>
    <row r="133" ht="15" customHeight="1" spans="1:2">
      <c r="A133" s="201">
        <f t="shared" si="4"/>
        <v>31</v>
      </c>
      <c r="B133" s="201"/>
    </row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</sheetData>
  <mergeCells count="83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0:I10"/>
    <mergeCell ref="C11:I11"/>
    <mergeCell ref="C12:I12"/>
    <mergeCell ref="C13:I13"/>
    <mergeCell ref="C14:I14"/>
    <mergeCell ref="C15:I15"/>
    <mergeCell ref="C16:I16"/>
    <mergeCell ref="C18:I18"/>
    <mergeCell ref="C25:I25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38:I38"/>
    <mergeCell ref="C39:I39"/>
    <mergeCell ref="C40:I40"/>
    <mergeCell ref="C41:I41"/>
    <mergeCell ref="C43:I43"/>
    <mergeCell ref="J43:K43"/>
    <mergeCell ref="C45:I45"/>
    <mergeCell ref="J45:K45"/>
    <mergeCell ref="C46:I46"/>
    <mergeCell ref="J46:K46"/>
    <mergeCell ref="C47:I47"/>
    <mergeCell ref="J47:K47"/>
    <mergeCell ref="C48:I48"/>
    <mergeCell ref="J48:K48"/>
    <mergeCell ref="C50:I50"/>
    <mergeCell ref="C52:I52"/>
    <mergeCell ref="C55:I55"/>
    <mergeCell ref="J55:K55"/>
    <mergeCell ref="C57:I57"/>
    <mergeCell ref="J57:K57"/>
    <mergeCell ref="C59:I59"/>
    <mergeCell ref="C61:I61"/>
    <mergeCell ref="C63:G63"/>
    <mergeCell ref="J63:K63"/>
    <mergeCell ref="C65:G65"/>
    <mergeCell ref="J65:K65"/>
    <mergeCell ref="C66:G66"/>
    <mergeCell ref="J66:K66"/>
    <mergeCell ref="C67:G67"/>
    <mergeCell ref="J67:K67"/>
    <mergeCell ref="C68:G68"/>
    <mergeCell ref="J68:K68"/>
    <mergeCell ref="C69:L69"/>
    <mergeCell ref="C71:I71"/>
    <mergeCell ref="J71:K71"/>
    <mergeCell ref="C73:I73"/>
    <mergeCell ref="J73:K73"/>
    <mergeCell ref="A11:A16"/>
    <mergeCell ref="A27:A31"/>
    <mergeCell ref="A32:A36"/>
    <mergeCell ref="A37:A41"/>
    <mergeCell ref="B27:B31"/>
    <mergeCell ref="B32:B36"/>
    <mergeCell ref="B37:B41"/>
  </mergeCells>
  <dataValidations count="6">
    <dataValidation type="list" allowBlank="1" showInputMessage="1" showErrorMessage="1" sqref="C20 C21:C23">
      <formula1>$E$99:$E$102</formula1>
    </dataValidation>
    <dataValidation type="list" allowBlank="1" showInputMessage="1" showErrorMessage="1" sqref="F20 F21:F23">
      <formula1>$A$102:$A$133</formula1>
    </dataValidation>
    <dataValidation type="list" allowBlank="1" showInputMessage="1" showErrorMessage="1" sqref="D20 D21:D23">
      <formula1>$A$102:$A$114</formula1>
    </dataValidation>
    <dataValidation type="list" allowBlank="1" showInputMessage="1" showErrorMessage="1" sqref="H20 H21:H23">
      <formula1>$A$100:$A$101</formula1>
    </dataValidation>
    <dataValidation type="list" allowBlank="1" showInputMessage="1" showErrorMessage="1" sqref="I65:I68">
      <formula1>$D$99:$D$101</formula1>
    </dataValidation>
    <dataValidation type="list" allowBlank="1" showInputMessage="1" showErrorMessage="1" sqref="H65:H68">
      <formula1>$C$99:$C$102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29AFB024-8293-4ECD-908E-2C6C2EC1A0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会议需求表（通用）-北京远通维景国际大酒店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 blanche</cp:lastModifiedBy>
  <dcterms:created xsi:type="dcterms:W3CDTF">2006-09-13T11:21:00Z</dcterms:created>
  <dcterms:modified xsi:type="dcterms:W3CDTF">2019-06-03T06:30:15Z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2052-11.1.0.8661</vt:lpwstr>
  </property>
</Properties>
</file>