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Guo Haiyan\Desktop\"/>
    </mc:Choice>
  </mc:AlternateContent>
  <xr:revisionPtr revIDLastSave="0" documentId="13_ncr:1_{62235843-F2BD-4B38-9329-A54EECB0B0EB}" xr6:coauthVersionLast="46" xr6:coauthVersionMax="46" xr10:uidLastSave="{00000000-0000-0000-0000-000000000000}"/>
  <bookViews>
    <workbookView xWindow="-110" yWindow="-110" windowWidth="21820" windowHeight="14020" xr2:uid="{FAFBAAEC-5630-4548-AEE1-E56E7AE88FF3}"/>
  </bookViews>
  <sheets>
    <sheet name="伤口 top down会议" sheetId="1" r:id="rId1"/>
    <sheet name="住房明细-伤口topdown" sheetId="2" r:id="rId2"/>
  </sheets>
  <definedNames>
    <definedName name="_xlnm.Print_Area" localSheetId="0">'伤口 top down会议'!$H$1:$O$54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I9" i="1"/>
  <c r="N15" i="1" l="1"/>
  <c r="N2" i="2"/>
  <c r="N3" i="2"/>
  <c r="N4" i="2"/>
  <c r="N5" i="2"/>
  <c r="N6" i="2"/>
  <c r="N7" i="2"/>
  <c r="N8" i="2"/>
  <c r="N9" i="2"/>
  <c r="N48" i="1"/>
  <c r="N49" i="1" s="1"/>
  <c r="N46" i="1"/>
  <c r="N45" i="1"/>
  <c r="N44" i="1"/>
  <c r="N39" i="1"/>
  <c r="N38" i="1"/>
  <c r="N36" i="1"/>
  <c r="N35" i="1"/>
  <c r="N34" i="1"/>
  <c r="N33" i="1"/>
  <c r="N32" i="1"/>
  <c r="N30" i="1"/>
  <c r="I29" i="1" s="1"/>
  <c r="N28" i="1"/>
  <c r="I27" i="1" s="1"/>
  <c r="N26" i="1"/>
  <c r="N25" i="1"/>
  <c r="N24" i="1"/>
  <c r="N23" i="1"/>
  <c r="N22" i="1"/>
  <c r="N21" i="1"/>
  <c r="N19" i="1"/>
  <c r="N18" i="1"/>
  <c r="N17" i="1"/>
  <c r="N14" i="1"/>
  <c r="N13" i="1"/>
  <c r="N11" i="1"/>
  <c r="N10" i="1"/>
  <c r="G48" i="1"/>
  <c r="G49" i="1" s="1"/>
  <c r="B47" i="1" s="1"/>
  <c r="G46" i="1"/>
  <c r="G45" i="1"/>
  <c r="G44" i="1"/>
  <c r="G39" i="1"/>
  <c r="G38" i="1"/>
  <c r="B37" i="1" s="1"/>
  <c r="G36" i="1"/>
  <c r="G35" i="1"/>
  <c r="G34" i="1"/>
  <c r="G33" i="1"/>
  <c r="G32" i="1"/>
  <c r="G30" i="1"/>
  <c r="B29" i="1" s="1"/>
  <c r="G28" i="1"/>
  <c r="B27" i="1" s="1"/>
  <c r="G26" i="1"/>
  <c r="G25" i="1"/>
  <c r="G24" i="1"/>
  <c r="G23" i="1"/>
  <c r="G22" i="1"/>
  <c r="G21" i="1"/>
  <c r="G19" i="1"/>
  <c r="G18" i="1"/>
  <c r="G17" i="1"/>
  <c r="G14" i="1"/>
  <c r="G13" i="1"/>
  <c r="G11" i="1"/>
  <c r="G10" i="1"/>
  <c r="I37" i="1" l="1"/>
  <c r="I31" i="1"/>
  <c r="I16" i="1"/>
  <c r="I20" i="1"/>
  <c r="I43" i="1"/>
  <c r="I47" i="1"/>
  <c r="B43" i="1"/>
  <c r="B16" i="1"/>
  <c r="B12" i="1"/>
  <c r="B9" i="1"/>
  <c r="B20" i="1"/>
  <c r="B31" i="1"/>
  <c r="J40" i="1" l="1"/>
  <c r="J41" i="1" s="1"/>
  <c r="I42" i="1" s="1"/>
  <c r="J50" i="1" s="1"/>
  <c r="C40" i="1"/>
  <c r="C41" i="1" s="1"/>
  <c r="C42" i="1" s="1"/>
  <c r="J42" i="1" l="1"/>
  <c r="J51" i="1"/>
  <c r="J52" i="1" s="1"/>
  <c r="I6" i="1"/>
  <c r="B42" i="1"/>
  <c r="C50" i="1" s="1"/>
  <c r="B6" i="1" s="1"/>
  <c r="J54" i="1" l="1"/>
  <c r="I7" i="1"/>
  <c r="C51" i="1"/>
  <c r="C52" i="1" s="1"/>
  <c r="B7" i="1" s="1"/>
  <c r="C54" i="1" l="1"/>
</calcChain>
</file>

<file path=xl/sharedStrings.xml><?xml version="1.0" encoding="utf-8"?>
<sst xmlns="http://schemas.openxmlformats.org/spreadsheetml/2006/main" count="319" uniqueCount="126">
  <si>
    <t>M.I.C.E Cost Breakdown会议费用细分表</t>
    <phoneticPr fontId="4" type="noConversion"/>
  </si>
  <si>
    <r>
      <t xml:space="preserve">Project Name
</t>
    </r>
    <r>
      <rPr>
        <sz val="14"/>
        <rFont val="宋体"/>
        <family val="3"/>
        <charset val="134"/>
      </rPr>
      <t>项目名称</t>
    </r>
  </si>
  <si>
    <t>伤口 Top down 会议</t>
    <phoneticPr fontId="4" type="noConversion"/>
  </si>
  <si>
    <r>
      <t xml:space="preserve">Supplier Name
</t>
    </r>
    <r>
      <rPr>
        <sz val="14"/>
        <rFont val="宋体"/>
        <family val="3"/>
        <charset val="134"/>
      </rPr>
      <t>供应商名称</t>
    </r>
  </si>
  <si>
    <t>北京康辉</t>
    <phoneticPr fontId="4" type="noConversion"/>
  </si>
  <si>
    <r>
      <t xml:space="preserve"> Quotation Date:
</t>
    </r>
    <r>
      <rPr>
        <sz val="14"/>
        <rFont val="宋体"/>
        <family val="3"/>
        <charset val="134"/>
      </rPr>
      <t>报价</t>
    </r>
    <r>
      <rPr>
        <sz val="14"/>
        <rFont val="宋体"/>
        <family val="3"/>
        <charset val="134"/>
      </rPr>
      <t>日期</t>
    </r>
  </si>
  <si>
    <r>
      <t xml:space="preserve">Place of Meeting:
</t>
    </r>
    <r>
      <rPr>
        <sz val="14"/>
        <rFont val="宋体"/>
        <family val="3"/>
        <charset val="134"/>
      </rPr>
      <t>会议举办城市</t>
    </r>
  </si>
  <si>
    <t>贵州安顺</t>
    <phoneticPr fontId="4"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</si>
  <si>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</si>
  <si>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</si>
  <si>
    <t>耿吴茜</t>
    <phoneticPr fontId="4"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</si>
  <si>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</si>
  <si>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t xml:space="preserve">Net  cost
</t>
    </r>
    <r>
      <rPr>
        <sz val="14"/>
        <rFont val="宋体"/>
        <family val="3"/>
        <charset val="134"/>
      </rPr>
      <t>未税费用总计</t>
    </r>
  </si>
  <si>
    <r>
      <t xml:space="preserve">Total Cost with VAT:
</t>
    </r>
    <r>
      <rPr>
        <sz val="14"/>
        <rFont val="宋体"/>
        <family val="3"/>
        <charset val="134"/>
      </rPr>
      <t>含税</t>
    </r>
    <r>
      <rPr>
        <sz val="14"/>
        <rFont val="宋体"/>
        <family val="3"/>
        <charset val="134"/>
      </rPr>
      <t>费用总计</t>
    </r>
    <r>
      <rPr>
        <sz val="14"/>
        <rFont val="Arial Narrow"/>
        <family val="2"/>
      </rPr>
      <t>:</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</si>
  <si>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</si>
  <si>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Accommodation Sum
</t>
    </r>
    <r>
      <rPr>
        <b/>
        <sz val="14"/>
        <rFont val="宋体"/>
        <family val="3"/>
        <charset val="134"/>
      </rPr>
      <t>住宿成本共计</t>
    </r>
  </si>
  <si>
    <r>
      <t xml:space="preserve">Unit Price
</t>
    </r>
    <r>
      <rPr>
        <b/>
        <sz val="14"/>
        <rFont val="宋体"/>
        <family val="3"/>
        <charset val="134"/>
      </rPr>
      <t>单价</t>
    </r>
  </si>
  <si>
    <r>
      <t xml:space="preserve">Room
</t>
    </r>
    <r>
      <rPr>
        <b/>
        <sz val="14"/>
        <rFont val="宋体"/>
        <family val="3"/>
        <charset val="134"/>
      </rPr>
      <t>房间数</t>
    </r>
  </si>
  <si>
    <t>Days
天数</t>
  </si>
  <si>
    <r>
      <t xml:space="preserve">Total
</t>
    </r>
    <r>
      <rPr>
        <b/>
        <sz val="14"/>
        <rFont val="宋体"/>
        <family val="3"/>
        <charset val="134"/>
      </rPr>
      <t>小计</t>
    </r>
  </si>
  <si>
    <t>安顺百灵希尔顿逸林酒店</t>
    <phoneticPr fontId="4" type="noConversion"/>
  </si>
  <si>
    <t>单间 4月13日-16日 3晚 含早</t>
    <phoneticPr fontId="4" type="noConversion"/>
  </si>
  <si>
    <r>
      <t>/</t>
    </r>
    <r>
      <rPr>
        <sz val="14"/>
        <rFont val="宋体"/>
        <family val="3"/>
        <charset val="134"/>
      </rPr>
      <t>室</t>
    </r>
    <r>
      <rPr>
        <sz val="14"/>
        <rFont val="Arial Narrow"/>
        <family val="2"/>
      </rPr>
      <t>/</t>
    </r>
    <r>
      <rPr>
        <sz val="14"/>
        <rFont val="宋体"/>
        <family val="3"/>
        <charset val="134"/>
      </rPr>
      <t>天</t>
    </r>
  </si>
  <si>
    <t>标间 4月13日-16日 3晚 含早</t>
    <phoneticPr fontId="4" type="noConversion"/>
  </si>
  <si>
    <r>
      <rPr>
        <b/>
        <sz val="14"/>
        <rFont val="宋体"/>
        <family val="3"/>
        <charset val="134"/>
      </rPr>
      <t>会议室合计</t>
    </r>
    <r>
      <rPr>
        <b/>
        <sz val="14"/>
        <rFont val="Arial Narrow"/>
        <family val="2"/>
      </rPr>
      <t>Meeting Room total fee</t>
    </r>
  </si>
  <si>
    <r>
      <t xml:space="preserve">Qty
</t>
    </r>
    <r>
      <rPr>
        <b/>
        <sz val="14"/>
        <rFont val="宋体"/>
        <family val="3"/>
        <charset val="134"/>
      </rPr>
      <t>数量</t>
    </r>
  </si>
  <si>
    <t>4月14日 9:00-18:00 20人百福3厅 85平米 含投影幕布</t>
    <phoneticPr fontId="4" type="noConversion"/>
  </si>
  <si>
    <r>
      <t>/</t>
    </r>
    <r>
      <rPr>
        <sz val="14"/>
        <rFont val="宋体"/>
        <family val="3"/>
        <charset val="134"/>
      </rPr>
      <t>场</t>
    </r>
    <phoneticPr fontId="4" type="noConversion"/>
  </si>
  <si>
    <t>茶歇 （饼干，水果盘，咖啡茶）</t>
    <phoneticPr fontId="4" type="noConversion"/>
  </si>
  <si>
    <r>
      <t xml:space="preserve">Catering Sum
</t>
    </r>
    <r>
      <rPr>
        <b/>
        <sz val="14"/>
        <rFont val="宋体"/>
        <family val="3"/>
        <charset val="134"/>
      </rPr>
      <t>会议餐饮成本共计</t>
    </r>
  </si>
  <si>
    <r>
      <t xml:space="preserve">QTY
</t>
    </r>
    <r>
      <rPr>
        <b/>
        <sz val="14"/>
        <rFont val="宋体"/>
        <family val="3"/>
        <charset val="134"/>
      </rPr>
      <t>人数</t>
    </r>
  </si>
  <si>
    <r>
      <t xml:space="preserve">Time
</t>
    </r>
    <r>
      <rPr>
        <b/>
        <sz val="14"/>
        <rFont val="宋体"/>
        <family val="3"/>
        <charset val="134"/>
      </rPr>
      <t>次数</t>
    </r>
  </si>
  <si>
    <t>4月13日晚餐 外出用餐</t>
    <phoneticPr fontId="4" type="noConversion"/>
  </si>
  <si>
    <r>
      <t>/</t>
    </r>
    <r>
      <rPr>
        <sz val="14"/>
        <rFont val="宋体"/>
        <family val="3"/>
        <charset val="134"/>
      </rPr>
      <t>人</t>
    </r>
  </si>
  <si>
    <t>4月14日午餐 商务套餐</t>
    <phoneticPr fontId="4" type="noConversion"/>
  </si>
  <si>
    <t>4月14日晚餐 外出用餐</t>
    <phoneticPr fontId="4" type="noConversion"/>
  </si>
  <si>
    <r>
      <t xml:space="preserve">Logistic Cost Sum
</t>
    </r>
    <r>
      <rPr>
        <b/>
        <sz val="14"/>
        <rFont val="宋体"/>
        <family val="3"/>
        <charset val="134"/>
      </rPr>
      <t>交通费用</t>
    </r>
  </si>
  <si>
    <r>
      <t xml:space="preserve">Vehicle
</t>
    </r>
    <r>
      <rPr>
        <b/>
        <sz val="14"/>
        <rFont val="宋体"/>
        <family val="3"/>
        <charset val="134"/>
      </rPr>
      <t>辆</t>
    </r>
  </si>
  <si>
    <r>
      <t xml:space="preserve">Day
</t>
    </r>
    <r>
      <rPr>
        <b/>
        <sz val="14"/>
        <rFont val="宋体"/>
        <family val="3"/>
        <charset val="134"/>
      </rPr>
      <t>天数</t>
    </r>
  </si>
  <si>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4" type="noConversion"/>
  </si>
  <si>
    <t xml:space="preserve">贵阳机场接送机-小车 </t>
    <phoneticPr fontId="4" type="noConversion"/>
  </si>
  <si>
    <t>/次</t>
  </si>
  <si>
    <t xml:space="preserve">贵阳机场接送机—GL8 </t>
    <phoneticPr fontId="4" type="noConversion"/>
  </si>
  <si>
    <t xml:space="preserve">贵阳机场接送机-考斯特 </t>
    <phoneticPr fontId="4" type="noConversion"/>
  </si>
  <si>
    <t xml:space="preserve">安顺机场/安顺西站接送-小车 </t>
    <phoneticPr fontId="4" type="noConversion"/>
  </si>
  <si>
    <t xml:space="preserve">安顺机场/安顺西站接送—GL8 </t>
    <phoneticPr fontId="4" type="noConversion"/>
  </si>
  <si>
    <t xml:space="preserve">安顺机场/安顺西站接送-考斯特 </t>
    <phoneticPr fontId="4" type="noConversion"/>
  </si>
  <si>
    <r>
      <rPr>
        <b/>
        <sz val="14"/>
        <rFont val="宋体"/>
        <family val="3"/>
        <charset val="134"/>
      </rPr>
      <t xml:space="preserve">保险
</t>
    </r>
    <r>
      <rPr>
        <b/>
        <sz val="14"/>
        <rFont val="Arial Narrow"/>
        <family val="2"/>
      </rPr>
      <t xml:space="preserve">Insurance </t>
    </r>
  </si>
  <si>
    <r>
      <t xml:space="preserve">Men
</t>
    </r>
    <r>
      <rPr>
        <b/>
        <sz val="14"/>
        <rFont val="宋体"/>
        <family val="3"/>
        <charset val="134"/>
      </rPr>
      <t>人数</t>
    </r>
  </si>
  <si>
    <r>
      <t>List</t>
    </r>
    <r>
      <rPr>
        <b/>
        <sz val="14"/>
        <rFont val="宋体"/>
        <family val="3"/>
        <charset val="134"/>
      </rPr>
      <t xml:space="preserve">
份</t>
    </r>
  </si>
  <si>
    <t>保险 Insurance</t>
  </si>
  <si>
    <t>意外保险Insurance（按实际参会人员上保险，按实际发生结算，康乐保员工无需上保险）</t>
    <phoneticPr fontId="4" type="noConversion"/>
  </si>
  <si>
    <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</si>
  <si>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</si>
  <si>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t xml:space="preserve">List
</t>
    </r>
    <r>
      <rPr>
        <b/>
        <sz val="14"/>
        <rFont val="宋体"/>
        <family val="3"/>
        <charset val="134"/>
      </rPr>
      <t>份</t>
    </r>
  </si>
  <si>
    <t>Visa</t>
  </si>
  <si>
    <t>服务人工
service Manpower</t>
  </si>
  <si>
    <t>地接社工作人员人工费local-guiding workers</t>
    <phoneticPr fontId="4" type="noConversion"/>
  </si>
  <si>
    <t>酒店以及接送机工作人员（预估）</t>
    <phoneticPr fontId="4"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</si>
  <si>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</si>
  <si>
    <t>会务公司陪同人员
Accompanying costs</t>
  </si>
  <si>
    <t>住宿</t>
  </si>
  <si>
    <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</si>
  <si>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phoneticPr fontId="4" type="noConversion"/>
  </si>
  <si>
    <r>
      <t>/</t>
    </r>
    <r>
      <rPr>
        <sz val="14"/>
        <color indexed="8"/>
        <rFont val="宋体"/>
        <family val="3"/>
        <charset val="134"/>
      </rPr>
      <t>人</t>
    </r>
    <r>
      <rPr>
        <sz val="14"/>
        <color indexed="8"/>
        <rFont val="Arial Narrow"/>
        <family val="2"/>
      </rPr>
      <t>/</t>
    </r>
    <r>
      <rPr>
        <sz val="14"/>
        <color indexed="8"/>
        <rFont val="宋体"/>
        <family val="3"/>
        <charset val="134"/>
      </rPr>
      <t>天</t>
    </r>
  </si>
  <si>
    <t>机票或是火车票 （预估机票）</t>
  </si>
  <si>
    <t>其他不可预计费用 contingencies</t>
  </si>
  <si>
    <t>项目未税费用的3%（实报实销）</t>
  </si>
  <si>
    <r>
      <t>/</t>
    </r>
    <r>
      <rPr>
        <sz val="14"/>
        <rFont val="宋体"/>
        <family val="3"/>
        <charset val="134"/>
      </rPr>
      <t>次</t>
    </r>
  </si>
  <si>
    <t>其他要求（若有）
Other request</t>
  </si>
  <si>
    <t>元/人</t>
    <phoneticPr fontId="4"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</si>
  <si>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</si>
  <si>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</si>
  <si>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</si>
  <si>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</si>
  <si>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t xml:space="preserve">Logistic Flight Cost Sum
</t>
    </r>
    <r>
      <rPr>
        <b/>
        <sz val="14"/>
        <rFont val="宋体"/>
        <family val="3"/>
        <charset val="134"/>
      </rPr>
      <t>机票交通费用</t>
    </r>
  </si>
  <si>
    <t>国际机票(预计费用）International Tickets（est。）</t>
  </si>
  <si>
    <t>具体信息</t>
  </si>
  <si>
    <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</si>
  <si>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</si>
  <si>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</si>
  <si>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</si>
  <si>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</si>
  <si>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</si>
  <si>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</si>
  <si>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</si>
  <si>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</si>
  <si>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</si>
  <si>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</si>
  <si>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</si>
  <si>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</si>
  <si>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</si>
  <si>
    <t>合计</t>
    <phoneticPr fontId="4" type="noConversion"/>
  </si>
  <si>
    <t>单间</t>
  </si>
  <si>
    <t>康乐保</t>
  </si>
  <si>
    <t>伤口护理事业部</t>
  </si>
  <si>
    <t>杨冬冬</t>
  </si>
  <si>
    <t>住宿费</t>
    <phoneticPr fontId="4" type="noConversion"/>
  </si>
  <si>
    <t>潘魁</t>
  </si>
  <si>
    <t>申小平</t>
  </si>
  <si>
    <t>赵伟</t>
  </si>
  <si>
    <t>伤口护理事业部</t>
    <phoneticPr fontId="4" type="noConversion"/>
  </si>
  <si>
    <t>Rasmus Haahr</t>
    <phoneticPr fontId="4" type="noConversion"/>
  </si>
  <si>
    <t>陈颂阳</t>
  </si>
  <si>
    <t>标间单住</t>
    <phoneticPr fontId="4" type="noConversion"/>
  </si>
  <si>
    <t>时立筠</t>
  </si>
  <si>
    <t>分房要求(special request)</t>
    <phoneticPr fontId="21" type="noConversion"/>
  </si>
  <si>
    <t>小计</t>
    <phoneticPr fontId="21" type="noConversion"/>
  </si>
  <si>
    <t>数量</t>
    <phoneticPr fontId="21" type="noConversion"/>
  </si>
  <si>
    <t>单价</t>
    <phoneticPr fontId="21" type="noConversion"/>
  </si>
  <si>
    <t>房号</t>
    <phoneticPr fontId="21" type="noConversion"/>
  </si>
  <si>
    <t>离店日期</t>
    <phoneticPr fontId="21" type="noConversion"/>
  </si>
  <si>
    <t>入住日期</t>
    <phoneticPr fontId="21" type="noConversion"/>
  </si>
  <si>
    <t>房型</t>
    <phoneticPr fontId="21" type="noConversion"/>
  </si>
  <si>
    <t>入住酒店</t>
    <phoneticPr fontId="21" type="noConversion"/>
  </si>
  <si>
    <t>经销商/康乐保</t>
    <phoneticPr fontId="21" type="noConversion"/>
  </si>
  <si>
    <t>BU</t>
    <phoneticPr fontId="21" type="noConversion"/>
  </si>
  <si>
    <t>姓名</t>
    <phoneticPr fontId="21" type="noConversion"/>
  </si>
  <si>
    <t>大区</t>
  </si>
  <si>
    <t>费用分类1</t>
    <phoneticPr fontId="21" type="noConversion"/>
  </si>
  <si>
    <t>序号</t>
    <phoneticPr fontId="21" type="noConversion"/>
  </si>
  <si>
    <t>全天咖啡茶</t>
    <phoneticPr fontId="3" type="noConversion"/>
  </si>
  <si>
    <t>指引牌</t>
    <phoneticPr fontId="3" type="noConversion"/>
  </si>
  <si>
    <t>KT板</t>
    <phoneticPr fontId="3" type="noConversion"/>
  </si>
  <si>
    <r>
      <t>/</t>
    </r>
    <r>
      <rPr>
        <sz val="14"/>
        <rFont val="宋体"/>
        <family val="2"/>
        <charset val="134"/>
      </rPr>
      <t>人</t>
    </r>
    <phoneticPr fontId="4" type="noConversion"/>
  </si>
  <si>
    <t>元/个</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</si>
</sst>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176" formatCode="&quot;¥&quot;#,##0.00"/>
    <numFmt numFmtId="177" formatCode="0.0"/>
    <numFmt numFmtId="178" formatCode="&quot;¥&quot;#,##0.00_);[Red]\(&quot;¥&quot;#,##0.00\)"/>
    <numFmt numFmtId="179" formatCode="[$￥-804]#,##0.00"/>
    <numFmt numFmtId="180" formatCode="[$￥-804]#,##0.00_);[Red]\([$￥-804]#,##0.00\)"/>
    <numFmt numFmtId="181" formatCode="0_ "/>
    <numFmt numFmtId="182" formatCode="#,##0.0"/>
    <numFmt numFmtId="183" formatCode="m&quot;月&quot;d&quot;日&quot;;@"/>
    <numFmt numFmtId="184" formatCode="[$-F400]h:mm:ss\ AM/PM"/>
  </numFmts>
  <fonts count="24">
    <font>
      <sz val="12"/>
      <name val="宋体"/>
      <family val="3"/>
      <charset val="134"/>
    </font>
    <font>
      <sz val="12"/>
      <name val="宋体"/>
      <family val="3"/>
      <charset val="134"/>
    </font>
    <font>
      <b/>
      <sz val="18"/>
      <name val="宋体"/>
      <family val="3"/>
      <charset val="134"/>
    </font>
    <font>
      <sz val="9"/>
      <name val="等线"/>
      <family val="2"/>
      <charset val="134"/>
      <scheme val="minor"/>
    </font>
    <font>
      <sz val="9"/>
      <name val="宋体"/>
      <family val="3"/>
      <charset val="134"/>
    </font>
    <font>
      <b/>
      <sz val="18"/>
      <name val="Arial"/>
      <family val="2"/>
    </font>
    <font>
      <sz val="10"/>
      <name val="Arial Narrow"/>
      <family val="2"/>
    </font>
    <font>
      <sz val="14"/>
      <name val="Arial Narrow"/>
      <family val="2"/>
    </font>
    <font>
      <sz val="14"/>
      <name val="宋体"/>
      <family val="3"/>
      <charset val="134"/>
    </font>
    <font>
      <sz val="24"/>
      <name val="Arial Narrow"/>
      <family val="2"/>
    </font>
    <font>
      <b/>
      <sz val="14"/>
      <name val="Arial Narrow"/>
      <family val="2"/>
    </font>
    <font>
      <b/>
      <sz val="14"/>
      <name val="宋体"/>
      <family val="3"/>
      <charset val="134"/>
    </font>
    <font>
      <b/>
      <sz val="10"/>
      <name val="Arial Narrow"/>
      <family val="2"/>
    </font>
    <font>
      <sz val="14"/>
      <color theme="1"/>
      <name val="宋体"/>
      <family val="3"/>
      <charset val="134"/>
    </font>
    <font>
      <sz val="14"/>
      <color theme="1"/>
      <name val="Arial Narrow"/>
      <family val="2"/>
    </font>
    <font>
      <sz val="14"/>
      <color indexed="8"/>
      <name val="宋体"/>
      <family val="3"/>
      <charset val="134"/>
    </font>
    <font>
      <sz val="14"/>
      <color indexed="8"/>
      <name val="Arial Narrow"/>
      <family val="2"/>
    </font>
    <font>
      <b/>
      <sz val="16"/>
      <name val="Arial Narrow"/>
      <family val="2"/>
    </font>
    <font>
      <sz val="11"/>
      <color theme="1"/>
      <name val="等线"/>
      <family val="2"/>
      <charset val="134"/>
      <scheme val="minor"/>
    </font>
    <font>
      <sz val="10"/>
      <name val="微软雅黑"/>
      <family val="2"/>
      <charset val="134"/>
    </font>
    <font>
      <b/>
      <sz val="10"/>
      <name val="微软雅黑"/>
      <family val="2"/>
      <charset val="134"/>
    </font>
    <font>
      <sz val="9"/>
      <name val="Arial"/>
      <family val="2"/>
    </font>
    <font>
      <sz val="11"/>
      <color theme="1"/>
      <name val="等线"/>
      <family val="3"/>
      <charset val="134"/>
      <scheme val="minor"/>
    </font>
    <font>
      <sz val="14"/>
      <name val="宋体"/>
      <family val="2"/>
      <charset val="134"/>
    </font>
  </fonts>
  <fills count="7">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1" fillId="0" borderId="0"/>
    <xf numFmtId="0" fontId="18" fillId="0" borderId="0">
      <alignment vertical="center"/>
    </xf>
    <xf numFmtId="184" fontId="1" fillId="0" borderId="0">
      <alignment vertical="center"/>
    </xf>
    <xf numFmtId="0" fontId="22" fillId="0" borderId="0">
      <alignment vertical="center"/>
    </xf>
  </cellStyleXfs>
  <cellXfs count="156">
    <xf numFmtId="0" fontId="0" fillId="0" borderId="0" xfId="0"/>
    <xf numFmtId="0" fontId="6" fillId="0" borderId="0" xfId="1" applyFont="1" applyAlignment="1">
      <alignment vertical="center" wrapText="1"/>
    </xf>
    <xf numFmtId="0" fontId="7" fillId="2" borderId="4" xfId="1" applyFont="1" applyFill="1" applyBorder="1" applyAlignment="1">
      <alignment horizontal="right" vertical="center" wrapText="1"/>
    </xf>
    <xf numFmtId="0" fontId="7" fillId="2" borderId="8" xfId="1" applyFont="1" applyFill="1" applyBorder="1" applyAlignment="1">
      <alignment horizontal="right" vertical="center" wrapText="1"/>
    </xf>
    <xf numFmtId="0" fontId="8" fillId="0" borderId="9" xfId="1" applyFont="1" applyBorder="1" applyAlignment="1">
      <alignment horizontal="center" vertical="center" wrapText="1"/>
    </xf>
    <xf numFmtId="0" fontId="7" fillId="2" borderId="9" xfId="1" applyFont="1" applyFill="1" applyBorder="1" applyAlignment="1">
      <alignment horizontal="right" vertical="center" wrapText="1"/>
    </xf>
    <xf numFmtId="0" fontId="7" fillId="2" borderId="13" xfId="1" applyFont="1" applyFill="1" applyBorder="1" applyAlignment="1">
      <alignment horizontal="right" vertical="center" wrapText="1"/>
    </xf>
    <xf numFmtId="0" fontId="7" fillId="2" borderId="14" xfId="1" applyFont="1" applyFill="1" applyBorder="1" applyAlignment="1">
      <alignment horizontal="right" vertical="center" wrapText="1"/>
    </xf>
    <xf numFmtId="0" fontId="10" fillId="2" borderId="4" xfId="1" applyFont="1" applyFill="1" applyBorder="1" applyAlignment="1">
      <alignment vertical="center" wrapText="1"/>
    </xf>
    <xf numFmtId="176" fontId="10" fillId="3" borderId="20" xfId="1" applyNumberFormat="1" applyFont="1" applyFill="1" applyBorder="1" applyAlignment="1">
      <alignment vertical="center" wrapText="1"/>
    </xf>
    <xf numFmtId="0" fontId="10" fillId="3" borderId="21" xfId="1" applyFont="1" applyFill="1" applyBorder="1" applyAlignment="1">
      <alignment horizontal="center" vertical="center" wrapText="1"/>
    </xf>
    <xf numFmtId="177" fontId="10" fillId="3" borderId="21" xfId="1" applyNumberFormat="1" applyFont="1" applyFill="1" applyBorder="1" applyAlignment="1">
      <alignment horizontal="center" vertical="center" wrapText="1"/>
    </xf>
    <xf numFmtId="177" fontId="10" fillId="3" borderId="22" xfId="1" applyNumberFormat="1" applyFont="1" applyFill="1" applyBorder="1" applyAlignment="1">
      <alignment horizontal="center" vertical="center" wrapText="1"/>
    </xf>
    <xf numFmtId="0" fontId="12" fillId="0" borderId="0" xfId="1" applyFont="1" applyAlignment="1">
      <alignment vertical="center" wrapText="1"/>
    </xf>
    <xf numFmtId="40" fontId="8" fillId="0" borderId="9" xfId="1" applyNumberFormat="1" applyFont="1" applyBorder="1" applyAlignment="1">
      <alignment horizontal="left" vertical="center" wrapText="1"/>
    </xf>
    <xf numFmtId="178" fontId="7" fillId="0" borderId="9" xfId="1" applyNumberFormat="1" applyFont="1" applyBorder="1" applyAlignment="1">
      <alignment vertical="center" wrapText="1"/>
    </xf>
    <xf numFmtId="0" fontId="7" fillId="0" borderId="23" xfId="1" quotePrefix="1" applyFont="1" applyBorder="1" applyAlignment="1">
      <alignment vertical="center" wrapText="1"/>
    </xf>
    <xf numFmtId="3" fontId="7" fillId="0" borderId="9" xfId="1" applyNumberFormat="1" applyFont="1" applyBorder="1" applyAlignment="1">
      <alignment vertical="center" wrapText="1"/>
    </xf>
    <xf numFmtId="177" fontId="7" fillId="0" borderId="9" xfId="1" applyNumberFormat="1" applyFont="1" applyBorder="1" applyAlignment="1">
      <alignment vertical="center" wrapText="1"/>
    </xf>
    <xf numFmtId="176" fontId="7" fillId="0" borderId="24" xfId="1" applyNumberFormat="1" applyFont="1" applyBorder="1" applyAlignment="1">
      <alignment vertical="center" wrapText="1"/>
    </xf>
    <xf numFmtId="0" fontId="10" fillId="2" borderId="8" xfId="1" applyFont="1" applyFill="1" applyBorder="1" applyAlignment="1">
      <alignment vertical="center" wrapText="1"/>
    </xf>
    <xf numFmtId="176" fontId="10" fillId="3" borderId="23" xfId="1" applyNumberFormat="1" applyFont="1" applyFill="1" applyBorder="1" applyAlignment="1">
      <alignment vertical="center" wrapText="1"/>
    </xf>
    <xf numFmtId="0" fontId="10" fillId="3" borderId="9" xfId="1" applyFont="1" applyFill="1" applyBorder="1" applyAlignment="1">
      <alignment horizontal="center" vertical="center" wrapText="1"/>
    </xf>
    <xf numFmtId="177" fontId="10" fillId="3" borderId="9" xfId="1" applyNumberFormat="1" applyFont="1" applyFill="1" applyBorder="1" applyAlignment="1">
      <alignment horizontal="center" vertical="center" wrapText="1"/>
    </xf>
    <xf numFmtId="0" fontId="10" fillId="3" borderId="19" xfId="1" applyFont="1" applyFill="1" applyBorder="1" applyAlignment="1">
      <alignment vertical="center" wrapText="1"/>
    </xf>
    <xf numFmtId="14" fontId="8" fillId="4" borderId="23" xfId="1" applyNumberFormat="1" applyFont="1" applyFill="1" applyBorder="1" applyAlignment="1">
      <alignment horizontal="left" vertical="center" wrapText="1"/>
    </xf>
    <xf numFmtId="176" fontId="7" fillId="0" borderId="9" xfId="1" applyNumberFormat="1" applyFont="1" applyBorder="1" applyAlignment="1">
      <alignment vertical="center" wrapText="1"/>
    </xf>
    <xf numFmtId="0" fontId="7" fillId="0" borderId="9" xfId="1" quotePrefix="1" applyFont="1" applyBorder="1" applyAlignment="1">
      <alignment vertical="center" wrapText="1"/>
    </xf>
    <xf numFmtId="7" fontId="7" fillId="0" borderId="24" xfId="1" applyNumberFormat="1" applyFont="1" applyBorder="1" applyAlignment="1">
      <alignment vertical="center" wrapText="1"/>
    </xf>
    <xf numFmtId="176" fontId="7" fillId="0" borderId="10" xfId="1" applyNumberFormat="1" applyFont="1" applyBorder="1" applyAlignment="1">
      <alignment vertical="center" wrapText="1"/>
    </xf>
    <xf numFmtId="14" fontId="8" fillId="0" borderId="9" xfId="1" applyNumberFormat="1" applyFont="1" applyBorder="1" applyAlignment="1">
      <alignment horizontal="left" vertical="center" wrapText="1"/>
    </xf>
    <xf numFmtId="176" fontId="8" fillId="0" borderId="9" xfId="1" applyNumberFormat="1" applyFont="1" applyBorder="1" applyAlignment="1">
      <alignment vertical="center" wrapText="1"/>
    </xf>
    <xf numFmtId="7" fontId="7" fillId="0" borderId="10" xfId="1" applyNumberFormat="1" applyFont="1" applyBorder="1" applyAlignment="1">
      <alignment vertical="center" wrapText="1"/>
    </xf>
    <xf numFmtId="0" fontId="7" fillId="0" borderId="9" xfId="1" applyFont="1" applyBorder="1" applyAlignment="1">
      <alignment vertical="center" wrapText="1"/>
    </xf>
    <xf numFmtId="0" fontId="10" fillId="3" borderId="9" xfId="1" applyFont="1" applyFill="1" applyBorder="1" applyAlignment="1">
      <alignment vertical="center" wrapText="1"/>
    </xf>
    <xf numFmtId="0" fontId="8" fillId="0" borderId="8" xfId="1" applyFont="1" applyBorder="1" applyAlignment="1">
      <alignment vertical="center" wrapText="1"/>
    </xf>
    <xf numFmtId="0" fontId="8" fillId="0" borderId="23" xfId="1" applyFont="1" applyBorder="1" applyAlignment="1">
      <alignment vertical="center" wrapText="1"/>
    </xf>
    <xf numFmtId="0" fontId="7" fillId="0" borderId="23" xfId="1" applyFont="1" applyBorder="1" applyAlignment="1">
      <alignment vertical="center" wrapText="1"/>
    </xf>
    <xf numFmtId="0" fontId="10" fillId="3" borderId="24" xfId="1" applyFont="1" applyFill="1" applyBorder="1" applyAlignment="1">
      <alignment vertical="center" wrapText="1"/>
    </xf>
    <xf numFmtId="0" fontId="7" fillId="0" borderId="8" xfId="1" applyFont="1" applyBorder="1" applyAlignment="1">
      <alignment vertical="center" wrapText="1"/>
    </xf>
    <xf numFmtId="0" fontId="11" fillId="2" borderId="8" xfId="1" applyFont="1" applyFill="1" applyBorder="1" applyAlignment="1">
      <alignment vertical="center" wrapText="1"/>
    </xf>
    <xf numFmtId="0" fontId="8" fillId="0" borderId="13" xfId="0" applyFont="1" applyBorder="1" applyAlignment="1">
      <alignment horizontal="left" vertical="center" wrapText="1"/>
    </xf>
    <xf numFmtId="0" fontId="8" fillId="0" borderId="23" xfId="0" applyFont="1" applyBorder="1" applyAlignment="1">
      <alignment vertical="center" wrapText="1"/>
    </xf>
    <xf numFmtId="176" fontId="7" fillId="0" borderId="27" xfId="0" applyNumberFormat="1" applyFont="1" applyBorder="1" applyAlignment="1">
      <alignment vertical="center" wrapText="1"/>
    </xf>
    <xf numFmtId="0" fontId="7" fillId="0" borderId="23" xfId="0" quotePrefix="1" applyFont="1" applyBorder="1" applyAlignment="1">
      <alignment vertical="center" wrapText="1"/>
    </xf>
    <xf numFmtId="3" fontId="7" fillId="0" borderId="9" xfId="0" applyNumberFormat="1" applyFont="1" applyBorder="1" applyAlignment="1">
      <alignment vertical="center" wrapText="1"/>
    </xf>
    <xf numFmtId="177" fontId="7" fillId="0" borderId="9" xfId="0" applyNumberFormat="1" applyFont="1" applyBorder="1" applyAlignment="1">
      <alignment vertical="center" wrapText="1"/>
    </xf>
    <xf numFmtId="176" fontId="7" fillId="0" borderId="24" xfId="0" applyNumberFormat="1" applyFont="1" applyBorder="1" applyAlignment="1">
      <alignment vertical="center" wrapText="1"/>
    </xf>
    <xf numFmtId="0" fontId="13" fillId="0" borderId="23" xfId="1" applyFont="1" applyBorder="1" applyAlignment="1">
      <alignment vertical="center" wrapText="1"/>
    </xf>
    <xf numFmtId="176" fontId="14" fillId="0" borderId="10" xfId="1" applyNumberFormat="1" applyFont="1" applyBorder="1" applyAlignment="1">
      <alignment vertical="center" wrapText="1"/>
    </xf>
    <xf numFmtId="0" fontId="14" fillId="0" borderId="23" xfId="1" quotePrefix="1" applyFont="1" applyBorder="1" applyAlignment="1">
      <alignment vertical="center" wrapText="1"/>
    </xf>
    <xf numFmtId="3" fontId="14" fillId="0" borderId="9" xfId="1" applyNumberFormat="1" applyFont="1" applyBorder="1" applyAlignment="1">
      <alignment vertical="center" wrapText="1"/>
    </xf>
    <xf numFmtId="179" fontId="7" fillId="0" borderId="24" xfId="1" applyNumberFormat="1" applyFont="1" applyBorder="1" applyAlignment="1">
      <alignment vertical="center" wrapText="1"/>
    </xf>
    <xf numFmtId="0" fontId="11" fillId="2" borderId="13" xfId="1" applyFont="1" applyFill="1" applyBorder="1" applyAlignment="1">
      <alignment vertical="center" wrapText="1"/>
    </xf>
    <xf numFmtId="176" fontId="10" fillId="3" borderId="28" xfId="1" applyNumberFormat="1" applyFont="1" applyFill="1" applyBorder="1" applyAlignment="1">
      <alignment vertical="center" wrapText="1"/>
    </xf>
    <xf numFmtId="0" fontId="10" fillId="3" borderId="29" xfId="1" applyFont="1" applyFill="1" applyBorder="1" applyAlignment="1">
      <alignment horizontal="center" vertical="center" wrapText="1"/>
    </xf>
    <xf numFmtId="177" fontId="10" fillId="3" borderId="29" xfId="1" applyNumberFormat="1" applyFont="1" applyFill="1" applyBorder="1" applyAlignment="1">
      <alignment horizontal="center" vertical="center" wrapText="1"/>
    </xf>
    <xf numFmtId="0" fontId="8" fillId="4" borderId="8" xfId="1" applyFont="1" applyFill="1" applyBorder="1" applyAlignment="1">
      <alignment vertical="center" wrapText="1"/>
    </xf>
    <xf numFmtId="179" fontId="7" fillId="0" borderId="24" xfId="0" applyNumberFormat="1" applyFont="1" applyBorder="1" applyAlignment="1">
      <alignment vertical="center" wrapText="1"/>
    </xf>
    <xf numFmtId="176" fontId="7" fillId="3" borderId="23" xfId="1" applyNumberFormat="1" applyFont="1" applyFill="1" applyBorder="1" applyAlignment="1">
      <alignment vertical="center" wrapText="1"/>
    </xf>
    <xf numFmtId="9" fontId="17" fillId="0" borderId="9" xfId="1" applyNumberFormat="1" applyFont="1" applyBorder="1" applyAlignment="1">
      <alignment vertical="center" wrapText="1"/>
    </xf>
    <xf numFmtId="0" fontId="8" fillId="0" borderId="9" xfId="1" applyFont="1" applyBorder="1" applyAlignment="1">
      <alignment vertical="center" wrapText="1"/>
    </xf>
    <xf numFmtId="0" fontId="8" fillId="0" borderId="13" xfId="1" applyFont="1" applyBorder="1" applyAlignment="1">
      <alignment vertical="center" wrapText="1"/>
    </xf>
    <xf numFmtId="0" fontId="11" fillId="3" borderId="9" xfId="1" applyFont="1" applyFill="1" applyBorder="1" applyAlignment="1">
      <alignment horizontal="center" vertical="center" wrapText="1"/>
    </xf>
    <xf numFmtId="177" fontId="11" fillId="3" borderId="9" xfId="1" applyNumberFormat="1" applyFont="1" applyFill="1" applyBorder="1" applyAlignment="1">
      <alignment horizontal="center" vertical="center" wrapText="1"/>
    </xf>
    <xf numFmtId="0" fontId="11" fillId="3" borderId="24" xfId="1" applyFont="1" applyFill="1" applyBorder="1" applyAlignment="1">
      <alignment vertical="center" wrapText="1"/>
    </xf>
    <xf numFmtId="176" fontId="10" fillId="0" borderId="28" xfId="1" applyNumberFormat="1" applyFont="1" applyBorder="1" applyAlignment="1">
      <alignment vertical="center" wrapText="1"/>
    </xf>
    <xf numFmtId="0" fontId="8" fillId="0" borderId="25" xfId="1" applyFont="1" applyBorder="1" applyAlignment="1">
      <alignment vertical="center" wrapText="1"/>
    </xf>
    <xf numFmtId="0" fontId="8" fillId="0" borderId="28" xfId="1" applyFont="1" applyBorder="1" applyAlignment="1">
      <alignment vertical="center" wrapText="1"/>
    </xf>
    <xf numFmtId="176" fontId="7" fillId="0" borderId="30" xfId="1" applyNumberFormat="1" applyFont="1" applyBorder="1" applyAlignment="1">
      <alignment vertical="center" wrapText="1"/>
    </xf>
    <xf numFmtId="0" fontId="7" fillId="0" borderId="28" xfId="1" quotePrefix="1" applyFont="1" applyBorder="1" applyAlignment="1">
      <alignment vertical="center" wrapText="1"/>
    </xf>
    <xf numFmtId="179" fontId="7" fillId="0" borderId="31" xfId="1" applyNumberFormat="1" applyFont="1" applyBorder="1" applyAlignment="1">
      <alignment vertical="center" wrapText="1"/>
    </xf>
    <xf numFmtId="176" fontId="10" fillId="3" borderId="9" xfId="1" applyNumberFormat="1" applyFont="1" applyFill="1" applyBorder="1" applyAlignment="1">
      <alignment vertical="center" wrapText="1"/>
    </xf>
    <xf numFmtId="10" fontId="8" fillId="0" borderId="28" xfId="1" applyNumberFormat="1" applyFont="1" applyBorder="1" applyAlignment="1">
      <alignment vertical="center" wrapText="1"/>
    </xf>
    <xf numFmtId="9" fontId="8" fillId="0" borderId="28" xfId="1" applyNumberFormat="1" applyFont="1" applyBorder="1" applyAlignment="1">
      <alignment vertical="center" wrapText="1"/>
    </xf>
    <xf numFmtId="180" fontId="7" fillId="0" borderId="30" xfId="1" applyNumberFormat="1" applyFont="1" applyBorder="1" applyAlignment="1">
      <alignment vertical="center" wrapText="1"/>
    </xf>
    <xf numFmtId="180" fontId="8" fillId="0" borderId="32" xfId="1" applyNumberFormat="1" applyFont="1" applyBorder="1" applyAlignment="1">
      <alignment vertical="center" wrapText="1"/>
    </xf>
    <xf numFmtId="180" fontId="8" fillId="0" borderId="33" xfId="1" applyNumberFormat="1" applyFont="1" applyBorder="1" applyAlignment="1">
      <alignment vertical="center" wrapText="1"/>
    </xf>
    <xf numFmtId="0" fontId="8" fillId="0" borderId="14" xfId="1" applyFont="1" applyBorder="1" applyAlignment="1">
      <alignment vertical="center" wrapText="1"/>
    </xf>
    <xf numFmtId="0" fontId="7" fillId="0" borderId="34" xfId="1" applyFont="1" applyBorder="1" applyAlignment="1">
      <alignment vertical="center" wrapText="1"/>
    </xf>
    <xf numFmtId="177" fontId="6" fillId="0" borderId="0" xfId="1" applyNumberFormat="1" applyFont="1" applyAlignment="1">
      <alignment vertical="center" wrapText="1"/>
    </xf>
    <xf numFmtId="182" fontId="14" fillId="0" borderId="9" xfId="1" applyNumberFormat="1" applyFont="1" applyBorder="1" applyAlignment="1">
      <alignment vertical="center" wrapText="1"/>
    </xf>
    <xf numFmtId="0" fontId="8" fillId="0" borderId="13" xfId="1" applyFont="1" applyBorder="1" applyAlignment="1">
      <alignment vertical="center" wrapText="1"/>
    </xf>
    <xf numFmtId="0" fontId="8" fillId="0" borderId="25" xfId="1" applyFont="1" applyBorder="1" applyAlignment="1">
      <alignment vertical="center" wrapText="1"/>
    </xf>
    <xf numFmtId="180" fontId="8" fillId="0" borderId="32" xfId="1" applyNumberFormat="1" applyFont="1" applyBorder="1" applyAlignment="1">
      <alignment vertical="center" wrapText="1"/>
    </xf>
    <xf numFmtId="180" fontId="8" fillId="0" borderId="33" xfId="1" applyNumberFormat="1" applyFont="1" applyBorder="1" applyAlignment="1">
      <alignment vertical="center" wrapText="1"/>
    </xf>
    <xf numFmtId="14" fontId="8" fillId="0" borderId="26" xfId="1" applyNumberFormat="1" applyFont="1" applyBorder="1" applyAlignment="1">
      <alignment horizontal="left" vertical="center" wrapText="1"/>
    </xf>
    <xf numFmtId="0" fontId="18" fillId="0" borderId="0" xfId="2">
      <alignment vertical="center"/>
    </xf>
    <xf numFmtId="0" fontId="1" fillId="0" borderId="0" xfId="1"/>
    <xf numFmtId="0" fontId="19" fillId="0" borderId="9" xfId="1" applyFont="1" applyBorder="1" applyAlignment="1">
      <alignment horizontal="center" vertical="center"/>
    </xf>
    <xf numFmtId="0" fontId="20" fillId="0" borderId="9" xfId="1" applyFont="1" applyBorder="1" applyAlignment="1">
      <alignment horizontal="center" vertical="center"/>
    </xf>
    <xf numFmtId="183" fontId="19" fillId="0" borderId="9" xfId="1" applyNumberFormat="1" applyFont="1" applyBorder="1" applyAlignment="1">
      <alignment horizontal="center" vertical="center"/>
    </xf>
    <xf numFmtId="183" fontId="20" fillId="5" borderId="9" xfId="1" applyNumberFormat="1" applyFont="1" applyFill="1" applyBorder="1" applyAlignment="1">
      <alignment horizontal="center" vertical="center" wrapText="1"/>
    </xf>
    <xf numFmtId="184" fontId="20" fillId="6" borderId="9" xfId="3" applyFont="1" applyFill="1" applyBorder="1" applyAlignment="1">
      <alignment horizontal="center" vertical="center"/>
    </xf>
    <xf numFmtId="183" fontId="20" fillId="6" borderId="9" xfId="3" applyNumberFormat="1" applyFont="1" applyFill="1" applyBorder="1" applyAlignment="1">
      <alignment horizontal="center" vertical="center"/>
    </xf>
    <xf numFmtId="0" fontId="20" fillId="6" borderId="9" xfId="4" applyFont="1" applyFill="1" applyBorder="1" applyAlignment="1">
      <alignment horizontal="center" vertical="center"/>
    </xf>
    <xf numFmtId="7" fontId="7" fillId="0" borderId="19" xfId="1" applyNumberFormat="1" applyFont="1" applyBorder="1" applyAlignment="1">
      <alignment vertical="center" wrapText="1"/>
    </xf>
    <xf numFmtId="179" fontId="7" fillId="0" borderId="10" xfId="1" applyNumberFormat="1" applyFont="1" applyBorder="1" applyAlignment="1">
      <alignment vertical="center" wrapText="1"/>
    </xf>
    <xf numFmtId="0" fontId="11" fillId="3" borderId="10" xfId="1" applyFont="1" applyFill="1" applyBorder="1" applyAlignment="1">
      <alignment horizontal="center" vertical="center" wrapText="1"/>
    </xf>
    <xf numFmtId="0" fontId="10" fillId="3" borderId="23" xfId="1" applyFont="1" applyFill="1" applyBorder="1" applyAlignment="1">
      <alignment horizontal="center" vertical="center" wrapText="1"/>
    </xf>
    <xf numFmtId="7" fontId="10" fillId="3" borderId="9" xfId="1" applyNumberFormat="1" applyFont="1" applyFill="1" applyBorder="1" applyAlignment="1">
      <alignment horizontal="right" vertical="center" wrapText="1"/>
    </xf>
    <xf numFmtId="0" fontId="10" fillId="3" borderId="9" xfId="1" applyFont="1" applyFill="1" applyBorder="1" applyAlignment="1">
      <alignment horizontal="right" vertical="center" wrapText="1"/>
    </xf>
    <xf numFmtId="0" fontId="8" fillId="0" borderId="9" xfId="1" applyFont="1" applyBorder="1" applyAlignment="1">
      <alignment horizontal="right" vertical="center" wrapText="1"/>
    </xf>
    <xf numFmtId="0" fontId="8" fillId="0" borderId="24" xfId="1" applyFont="1" applyBorder="1" applyAlignment="1">
      <alignment horizontal="right" vertical="center" wrapText="1"/>
    </xf>
    <xf numFmtId="180" fontId="7" fillId="0" borderId="30" xfId="1" applyNumberFormat="1" applyFont="1" applyBorder="1" applyAlignment="1">
      <alignment horizontal="right" vertical="center" wrapText="1"/>
    </xf>
    <xf numFmtId="180" fontId="8" fillId="0" borderId="32" xfId="1" applyNumberFormat="1" applyFont="1" applyBorder="1" applyAlignment="1">
      <alignment vertical="center" wrapText="1"/>
    </xf>
    <xf numFmtId="180" fontId="8" fillId="0" borderId="33" xfId="1" applyNumberFormat="1" applyFont="1" applyBorder="1" applyAlignment="1">
      <alignment vertical="center" wrapText="1"/>
    </xf>
    <xf numFmtId="181" fontId="7" fillId="0" borderId="9" xfId="1" applyNumberFormat="1" applyFont="1" applyBorder="1" applyAlignment="1">
      <alignment horizontal="right" vertical="center" wrapText="1"/>
    </xf>
    <xf numFmtId="181" fontId="8" fillId="0" borderId="9" xfId="1" applyNumberFormat="1" applyFont="1" applyBorder="1" applyAlignment="1">
      <alignment vertical="center" wrapText="1"/>
    </xf>
    <xf numFmtId="181" fontId="8" fillId="0" borderId="24" xfId="1" applyNumberFormat="1" applyFont="1" applyBorder="1" applyAlignment="1">
      <alignment vertical="center" wrapText="1"/>
    </xf>
    <xf numFmtId="180" fontId="7" fillId="0" borderId="15" xfId="1" applyNumberFormat="1" applyFont="1" applyBorder="1" applyAlignment="1">
      <alignment horizontal="right" vertical="center" wrapText="1"/>
    </xf>
    <xf numFmtId="180" fontId="8" fillId="0" borderId="16" xfId="1" applyNumberFormat="1" applyFont="1" applyBorder="1" applyAlignment="1">
      <alignment vertical="center" wrapText="1"/>
    </xf>
    <xf numFmtId="180" fontId="8" fillId="0" borderId="17" xfId="1" applyNumberFormat="1" applyFont="1" applyBorder="1" applyAlignment="1">
      <alignment vertical="center" wrapText="1"/>
    </xf>
    <xf numFmtId="0" fontId="10" fillId="3" borderId="10" xfId="1" applyFont="1" applyFill="1" applyBorder="1" applyAlignment="1">
      <alignment horizontal="center" vertical="center" wrapText="1"/>
    </xf>
    <xf numFmtId="176" fontId="10" fillId="3" borderId="10" xfId="1" applyNumberFormat="1" applyFont="1" applyFill="1" applyBorder="1" applyAlignment="1">
      <alignment horizontal="right" vertical="center" wrapText="1"/>
    </xf>
    <xf numFmtId="176" fontId="10" fillId="3" borderId="11" xfId="1" applyNumberFormat="1" applyFont="1" applyFill="1" applyBorder="1" applyAlignment="1">
      <alignment horizontal="right" vertical="center" wrapText="1"/>
    </xf>
    <xf numFmtId="176" fontId="10" fillId="3" borderId="12" xfId="1" applyNumberFormat="1" applyFont="1" applyFill="1" applyBorder="1" applyAlignment="1">
      <alignment horizontal="right" vertical="center" wrapText="1"/>
    </xf>
    <xf numFmtId="179" fontId="7" fillId="0" borderId="10" xfId="1" applyNumberFormat="1" applyFont="1" applyBorder="1" applyAlignment="1">
      <alignment vertical="center" wrapText="1"/>
    </xf>
    <xf numFmtId="179" fontId="8" fillId="0" borderId="11" xfId="1" applyNumberFormat="1" applyFont="1" applyBorder="1" applyAlignment="1">
      <alignment vertical="center" wrapText="1"/>
    </xf>
    <xf numFmtId="179" fontId="8" fillId="0" borderId="12" xfId="1" applyNumberFormat="1" applyFont="1" applyBorder="1" applyAlignment="1">
      <alignmen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7" fillId="4" borderId="13" xfId="1" applyFont="1" applyFill="1" applyBorder="1" applyAlignment="1">
      <alignment horizontal="left" vertical="center" wrapText="1"/>
    </xf>
    <xf numFmtId="0" fontId="7" fillId="4" borderId="25" xfId="1" applyFont="1" applyFill="1" applyBorder="1" applyAlignment="1">
      <alignment horizontal="left" vertical="center" wrapText="1"/>
    </xf>
    <xf numFmtId="0" fontId="8" fillId="0" borderId="13" xfId="1" applyFont="1" applyBorder="1" applyAlignment="1">
      <alignment vertical="center" wrapText="1"/>
    </xf>
    <xf numFmtId="0" fontId="8" fillId="0" borderId="25" xfId="1" applyFont="1" applyBorder="1" applyAlignment="1">
      <alignment vertical="center" wrapText="1"/>
    </xf>
    <xf numFmtId="14" fontId="8" fillId="0" borderId="13" xfId="1" applyNumberFormat="1" applyFont="1" applyBorder="1" applyAlignment="1">
      <alignment horizontal="left" vertical="center" wrapText="1"/>
    </xf>
    <xf numFmtId="14" fontId="8" fillId="0" borderId="26" xfId="1" applyNumberFormat="1" applyFont="1" applyBorder="1" applyAlignment="1">
      <alignment horizontal="left" vertical="center" wrapText="1"/>
    </xf>
    <xf numFmtId="14" fontId="8" fillId="0" borderId="25" xfId="1" applyNumberFormat="1" applyFont="1" applyBorder="1" applyAlignment="1">
      <alignment horizontal="left" vertical="center" wrapText="1"/>
    </xf>
    <xf numFmtId="176" fontId="9" fillId="0" borderId="10" xfId="1" applyNumberFormat="1" applyFont="1" applyBorder="1" applyAlignment="1">
      <alignment horizontal="right" vertical="center" wrapText="1"/>
    </xf>
    <xf numFmtId="176" fontId="9" fillId="0" borderId="11" xfId="1" applyNumberFormat="1" applyFont="1" applyBorder="1" applyAlignment="1">
      <alignment horizontal="right" vertical="center" wrapText="1"/>
    </xf>
    <xf numFmtId="176" fontId="9" fillId="0" borderId="12" xfId="1" applyNumberFormat="1" applyFont="1" applyBorder="1" applyAlignment="1">
      <alignment horizontal="right" vertical="center" wrapText="1"/>
    </xf>
    <xf numFmtId="176" fontId="9" fillId="0" borderId="15" xfId="1" applyNumberFormat="1" applyFont="1" applyBorder="1" applyAlignment="1">
      <alignment horizontal="right" vertical="center" wrapText="1"/>
    </xf>
    <xf numFmtId="176" fontId="9" fillId="0" borderId="16" xfId="1" applyNumberFormat="1" applyFont="1" applyBorder="1" applyAlignment="1">
      <alignment horizontal="right" vertical="center" wrapText="1"/>
    </xf>
    <xf numFmtId="176" fontId="9" fillId="0" borderId="17" xfId="1" applyNumberFormat="1" applyFont="1" applyBorder="1" applyAlignment="1">
      <alignment horizontal="right" vertical="center" wrapText="1"/>
    </xf>
    <xf numFmtId="0" fontId="7" fillId="0" borderId="18" xfId="1" applyFont="1" applyBorder="1" applyAlignment="1">
      <alignment horizontal="left" vertical="center" wrapText="1"/>
    </xf>
    <xf numFmtId="0" fontId="7" fillId="0" borderId="0" xfId="1" applyFont="1" applyAlignment="1">
      <alignment horizontal="left" vertical="center" wrapText="1"/>
    </xf>
    <xf numFmtId="0" fontId="7" fillId="0" borderId="19" xfId="1" applyFont="1" applyBorder="1" applyAlignment="1">
      <alignment horizontal="left" vertical="center" wrapText="1"/>
    </xf>
    <xf numFmtId="0" fontId="10" fillId="3" borderId="5"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2"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14" fontId="7" fillId="0" borderId="10"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0" xfId="1" applyFont="1" applyBorder="1" applyAlignment="1">
      <alignment horizontal="center" vertical="center" wrapText="1"/>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23" xfId="1" applyFont="1" applyBorder="1" applyAlignment="1">
      <alignment horizontal="center" vertical="center"/>
    </xf>
    <xf numFmtId="176" fontId="7" fillId="0" borderId="10" xfId="0" applyNumberFormat="1" applyFont="1" applyBorder="1" applyAlignment="1">
      <alignment vertical="center" wrapText="1"/>
    </xf>
    <xf numFmtId="0" fontId="8" fillId="0" borderId="9" xfId="0" applyFont="1" applyBorder="1" applyAlignment="1">
      <alignment horizontal="left" vertical="center" wrapText="1"/>
    </xf>
    <xf numFmtId="0" fontId="8" fillId="0" borderId="9" xfId="1" applyFont="1" applyBorder="1" applyAlignment="1">
      <alignment vertical="center" wrapText="1"/>
    </xf>
  </cellXfs>
  <cellStyles count="5">
    <cellStyle name="常规" xfId="0" builtinId="0"/>
    <cellStyle name="常规 11 3" xfId="3" xr:uid="{207F8C7E-9D31-4B8D-AB0E-446240ABBB0B}"/>
    <cellStyle name="常规 2" xfId="1" xr:uid="{E8035BBE-C51F-479A-AF23-84B8D3B2B284}"/>
    <cellStyle name="常规 3" xfId="2" xr:uid="{05776B06-3F93-4CE6-AB0F-CAC85CDCCDD0}"/>
    <cellStyle name="常规 3 2" xfId="4" xr:uid="{A9FC1052-640E-4EA5-B9F7-BF2D39C83F03}"/>
  </cellStyles>
  <dxfs count="4">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0</xdr:col>
      <xdr:colOff>2228850</xdr:colOff>
      <xdr:row>0</xdr:row>
      <xdr:rowOff>542925</xdr:rowOff>
    </xdr:to>
    <xdr:pic>
      <xdr:nvPicPr>
        <xdr:cNvPr id="2" name="Picture 2">
          <a:extLst>
            <a:ext uri="{FF2B5EF4-FFF2-40B4-BE49-F238E27FC236}">
              <a16:creationId xmlns:a16="http://schemas.microsoft.com/office/drawing/2014/main" id="{8AE9B251-6893-4FC1-8217-FFFF93587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85725"/>
          <a:ext cx="1971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257175</xdr:colOff>
      <xdr:row>0</xdr:row>
      <xdr:rowOff>85725</xdr:rowOff>
    </xdr:from>
    <xdr:ext cx="1971675" cy="457200"/>
    <xdr:pic>
      <xdr:nvPicPr>
        <xdr:cNvPr id="3" name="Picture 2">
          <a:extLst>
            <a:ext uri="{FF2B5EF4-FFF2-40B4-BE49-F238E27FC236}">
              <a16:creationId xmlns:a16="http://schemas.microsoft.com/office/drawing/2014/main" id="{FB632D73-8EF5-4E16-B630-929879134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85725"/>
          <a:ext cx="1971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F65D-3A4C-4449-92BE-C183F0B957C8}">
  <dimension ref="A1:N54"/>
  <sheetViews>
    <sheetView showGridLines="0" tabSelected="1" topLeftCell="A9" zoomScale="50" zoomScaleNormal="50" zoomScaleSheetLayoutView="50" workbookViewId="0">
      <selection activeCell="P32" sqref="P32"/>
    </sheetView>
  </sheetViews>
  <sheetFormatPr defaultColWidth="11" defaultRowHeight="13"/>
  <cols>
    <col min="1" max="1" width="53" style="13" customWidth="1"/>
    <col min="2" max="2" width="38" style="13" customWidth="1"/>
    <col min="3" max="3" width="16.08203125" style="1" bestFit="1" customWidth="1"/>
    <col min="4" max="4" width="10.08203125" style="1" bestFit="1" customWidth="1"/>
    <col min="5" max="5" width="9.58203125" style="1" bestFit="1" customWidth="1"/>
    <col min="6" max="6" width="7.58203125" style="80" bestFit="1" customWidth="1"/>
    <col min="7" max="7" width="15" style="1" bestFit="1" customWidth="1"/>
    <col min="8" max="8" width="53" style="13" customWidth="1"/>
    <col min="9" max="9" width="38" style="13" customWidth="1"/>
    <col min="10" max="10" width="16.08203125" style="1" bestFit="1" customWidth="1"/>
    <col min="11" max="11" width="10.08203125" style="1" bestFit="1" customWidth="1"/>
    <col min="12" max="12" width="9.58203125" style="1" bestFit="1" customWidth="1"/>
    <col min="13" max="13" width="7.58203125" style="80" bestFit="1" customWidth="1"/>
    <col min="14" max="14" width="15" style="1" bestFit="1" customWidth="1"/>
    <col min="15" max="16384" width="11" style="1"/>
  </cols>
  <sheetData>
    <row r="1" spans="1:14" ht="51.75" customHeight="1" thickBot="1">
      <c r="A1" s="140" t="s">
        <v>0</v>
      </c>
      <c r="B1" s="141"/>
      <c r="C1" s="141"/>
      <c r="D1" s="141"/>
      <c r="E1" s="141"/>
      <c r="F1" s="141"/>
      <c r="G1" s="142"/>
      <c r="H1" s="140" t="s">
        <v>0</v>
      </c>
      <c r="I1" s="141"/>
      <c r="J1" s="141"/>
      <c r="K1" s="141"/>
      <c r="L1" s="141"/>
      <c r="M1" s="141"/>
      <c r="N1" s="142"/>
    </row>
    <row r="2" spans="1:14" ht="35.5">
      <c r="A2" s="2" t="s">
        <v>1</v>
      </c>
      <c r="B2" s="143" t="s">
        <v>2</v>
      </c>
      <c r="C2" s="144"/>
      <c r="D2" s="144"/>
      <c r="E2" s="144"/>
      <c r="F2" s="144"/>
      <c r="G2" s="145"/>
      <c r="H2" s="2" t="s">
        <v>1</v>
      </c>
      <c r="I2" s="143" t="s">
        <v>2</v>
      </c>
      <c r="J2" s="144"/>
      <c r="K2" s="144"/>
      <c r="L2" s="144"/>
      <c r="M2" s="144"/>
      <c r="N2" s="145"/>
    </row>
    <row r="3" spans="1:14" ht="35.5">
      <c r="A3" s="3" t="s">
        <v>3</v>
      </c>
      <c r="B3" s="4" t="s">
        <v>4</v>
      </c>
      <c r="C3" s="5" t="s">
        <v>5</v>
      </c>
      <c r="D3" s="146">
        <v>44259</v>
      </c>
      <c r="E3" s="147"/>
      <c r="F3" s="147"/>
      <c r="G3" s="148"/>
      <c r="H3" s="3" t="s">
        <v>3</v>
      </c>
      <c r="I3" s="4" t="s">
        <v>4</v>
      </c>
      <c r="J3" s="5" t="s">
        <v>5</v>
      </c>
      <c r="K3" s="146">
        <v>44259</v>
      </c>
      <c r="L3" s="147"/>
      <c r="M3" s="147"/>
      <c r="N3" s="148"/>
    </row>
    <row r="4" spans="1:14" ht="36.5">
      <c r="A4" s="3" t="s">
        <v>6</v>
      </c>
      <c r="B4" s="4" t="s">
        <v>7</v>
      </c>
      <c r="C4" s="5" t="s">
        <v>8</v>
      </c>
      <c r="D4" s="149">
        <v>4</v>
      </c>
      <c r="E4" s="147"/>
      <c r="F4" s="147"/>
      <c r="G4" s="148"/>
      <c r="H4" s="3" t="s">
        <v>6</v>
      </c>
      <c r="I4" s="4" t="s">
        <v>7</v>
      </c>
      <c r="J4" s="5" t="s">
        <v>8</v>
      </c>
      <c r="K4" s="149">
        <v>4</v>
      </c>
      <c r="L4" s="147"/>
      <c r="M4" s="147"/>
      <c r="N4" s="148"/>
    </row>
    <row r="5" spans="1:14" ht="37">
      <c r="A5" s="3" t="s">
        <v>9</v>
      </c>
      <c r="B5" s="4" t="s">
        <v>10</v>
      </c>
      <c r="C5" s="5" t="s">
        <v>11</v>
      </c>
      <c r="D5" s="149">
        <v>9</v>
      </c>
      <c r="E5" s="147"/>
      <c r="F5" s="147"/>
      <c r="G5" s="148"/>
      <c r="H5" s="3" t="s">
        <v>9</v>
      </c>
      <c r="I5" s="4" t="s">
        <v>10</v>
      </c>
      <c r="J5" s="5" t="s">
        <v>11</v>
      </c>
      <c r="K5" s="149">
        <v>16</v>
      </c>
      <c r="L5" s="147"/>
      <c r="M5" s="147"/>
      <c r="N5" s="148"/>
    </row>
    <row r="6" spans="1:14" ht="35.5">
      <c r="A6" s="6" t="s">
        <v>12</v>
      </c>
      <c r="B6" s="129">
        <f>C50</f>
        <v>27511.919999999998</v>
      </c>
      <c r="C6" s="130"/>
      <c r="D6" s="130"/>
      <c r="E6" s="130"/>
      <c r="F6" s="130"/>
      <c r="G6" s="131"/>
      <c r="H6" s="6" t="s">
        <v>12</v>
      </c>
      <c r="I6" s="129">
        <f>J50</f>
        <v>19707.84</v>
      </c>
      <c r="J6" s="130"/>
      <c r="K6" s="130"/>
      <c r="L6" s="130"/>
      <c r="M6" s="130"/>
      <c r="N6" s="131"/>
    </row>
    <row r="7" spans="1:14" ht="37" thickBot="1">
      <c r="A7" s="7" t="s">
        <v>13</v>
      </c>
      <c r="B7" s="132">
        <f>C52</f>
        <v>29360.721023999999</v>
      </c>
      <c r="C7" s="133"/>
      <c r="D7" s="133"/>
      <c r="E7" s="133"/>
      <c r="F7" s="133"/>
      <c r="G7" s="134"/>
      <c r="H7" s="7" t="s">
        <v>13</v>
      </c>
      <c r="I7" s="132">
        <f>J52</f>
        <v>21032.206848000002</v>
      </c>
      <c r="J7" s="133"/>
      <c r="K7" s="133"/>
      <c r="L7" s="133"/>
      <c r="M7" s="133"/>
      <c r="N7" s="134"/>
    </row>
    <row r="8" spans="1:14" ht="18.75" customHeight="1" thickBot="1">
      <c r="A8" s="135" t="s">
        <v>14</v>
      </c>
      <c r="B8" s="136"/>
      <c r="C8" s="136"/>
      <c r="D8" s="136"/>
      <c r="E8" s="136"/>
      <c r="F8" s="136"/>
      <c r="G8" s="137"/>
      <c r="H8" s="135" t="s">
        <v>14</v>
      </c>
      <c r="I8" s="136"/>
      <c r="J8" s="136"/>
      <c r="K8" s="136"/>
      <c r="L8" s="136"/>
      <c r="M8" s="136"/>
      <c r="N8" s="137"/>
    </row>
    <row r="9" spans="1:14" s="13" customFormat="1" ht="36">
      <c r="A9" s="8" t="s">
        <v>15</v>
      </c>
      <c r="B9" s="9">
        <f>SUM(G10:G11)</f>
        <v>13500</v>
      </c>
      <c r="C9" s="138" t="s">
        <v>16</v>
      </c>
      <c r="D9" s="139"/>
      <c r="E9" s="10" t="s">
        <v>17</v>
      </c>
      <c r="F9" s="11" t="s">
        <v>18</v>
      </c>
      <c r="G9" s="12" t="s">
        <v>19</v>
      </c>
      <c r="H9" s="8" t="s">
        <v>15</v>
      </c>
      <c r="I9" s="9">
        <f>SUM(N10:N11)</f>
        <v>10500</v>
      </c>
      <c r="J9" s="138" t="s">
        <v>16</v>
      </c>
      <c r="K9" s="139"/>
      <c r="L9" s="10" t="s">
        <v>17</v>
      </c>
      <c r="M9" s="11" t="s">
        <v>18</v>
      </c>
      <c r="N9" s="12" t="s">
        <v>19</v>
      </c>
    </row>
    <row r="10" spans="1:14" ht="20" customHeight="1">
      <c r="A10" s="126" t="s">
        <v>20</v>
      </c>
      <c r="B10" s="14" t="s">
        <v>21</v>
      </c>
      <c r="C10" s="15">
        <v>500</v>
      </c>
      <c r="D10" s="16" t="s">
        <v>22</v>
      </c>
      <c r="E10" s="17">
        <v>8</v>
      </c>
      <c r="F10" s="18">
        <v>3</v>
      </c>
      <c r="G10" s="19">
        <f>C10*E10*F10</f>
        <v>12000</v>
      </c>
      <c r="H10" s="126" t="s">
        <v>20</v>
      </c>
      <c r="I10" s="14" t="s">
        <v>21</v>
      </c>
      <c r="J10" s="15">
        <v>500</v>
      </c>
      <c r="K10" s="16" t="s">
        <v>22</v>
      </c>
      <c r="L10" s="17">
        <v>6</v>
      </c>
      <c r="M10" s="18">
        <v>3</v>
      </c>
      <c r="N10" s="19">
        <f>J10*L10*M10</f>
        <v>9000</v>
      </c>
    </row>
    <row r="11" spans="1:14" ht="18.5">
      <c r="A11" s="128"/>
      <c r="B11" s="14" t="s">
        <v>23</v>
      </c>
      <c r="C11" s="15">
        <v>500</v>
      </c>
      <c r="D11" s="16" t="s">
        <v>22</v>
      </c>
      <c r="E11" s="17">
        <v>1</v>
      </c>
      <c r="F11" s="18">
        <v>3</v>
      </c>
      <c r="G11" s="19">
        <f>C11*E11*F11</f>
        <v>1500</v>
      </c>
      <c r="H11" s="128"/>
      <c r="I11" s="14" t="s">
        <v>23</v>
      </c>
      <c r="J11" s="15">
        <v>500</v>
      </c>
      <c r="K11" s="16" t="s">
        <v>22</v>
      </c>
      <c r="L11" s="17">
        <v>1</v>
      </c>
      <c r="M11" s="18">
        <v>3</v>
      </c>
      <c r="N11" s="19">
        <f>J11*L11*M11</f>
        <v>1500</v>
      </c>
    </row>
    <row r="12" spans="1:14" s="13" customFormat="1" ht="36">
      <c r="A12" s="20" t="s">
        <v>24</v>
      </c>
      <c r="B12" s="21">
        <f>SUM(G13:G14)</f>
        <v>5740</v>
      </c>
      <c r="C12" s="113" t="s">
        <v>16</v>
      </c>
      <c r="D12" s="99"/>
      <c r="E12" s="22" t="s">
        <v>25</v>
      </c>
      <c r="F12" s="23" t="s">
        <v>18</v>
      </c>
      <c r="G12" s="24"/>
      <c r="H12" s="20" t="s">
        <v>24</v>
      </c>
      <c r="I12" s="21">
        <f>SUM(N13:N15)</f>
        <v>5248</v>
      </c>
      <c r="J12" s="113" t="s">
        <v>16</v>
      </c>
      <c r="K12" s="99"/>
      <c r="L12" s="22" t="s">
        <v>25</v>
      </c>
      <c r="M12" s="23" t="s">
        <v>18</v>
      </c>
      <c r="N12" s="24"/>
    </row>
    <row r="13" spans="1:14" s="13" customFormat="1" ht="35">
      <c r="A13" s="126" t="s">
        <v>20</v>
      </c>
      <c r="B13" s="25" t="s">
        <v>26</v>
      </c>
      <c r="C13" s="26">
        <v>4000</v>
      </c>
      <c r="D13" s="27" t="s">
        <v>27</v>
      </c>
      <c r="E13" s="17">
        <v>1</v>
      </c>
      <c r="F13" s="18">
        <v>1</v>
      </c>
      <c r="G13" s="28">
        <f>C13*E13*F13</f>
        <v>4000</v>
      </c>
      <c r="H13" s="126" t="s">
        <v>20</v>
      </c>
      <c r="I13" s="25" t="s">
        <v>26</v>
      </c>
      <c r="J13" s="26">
        <v>4000</v>
      </c>
      <c r="K13" s="27" t="s">
        <v>27</v>
      </c>
      <c r="L13" s="17">
        <v>1</v>
      </c>
      <c r="M13" s="18">
        <v>1</v>
      </c>
      <c r="N13" s="28">
        <f>J13*L13*M13</f>
        <v>4000</v>
      </c>
    </row>
    <row r="14" spans="1:14" s="13" customFormat="1" ht="18.5">
      <c r="A14" s="127"/>
      <c r="B14" s="25" t="s">
        <v>28</v>
      </c>
      <c r="C14" s="29">
        <v>58</v>
      </c>
      <c r="D14" s="27" t="s">
        <v>27</v>
      </c>
      <c r="E14" s="17">
        <v>15</v>
      </c>
      <c r="F14" s="18">
        <v>2</v>
      </c>
      <c r="G14" s="28">
        <f>C14*E14*F14</f>
        <v>1740</v>
      </c>
      <c r="H14" s="128"/>
      <c r="I14" s="25" t="s">
        <v>28</v>
      </c>
      <c r="J14" s="29">
        <v>58</v>
      </c>
      <c r="K14" s="27" t="s">
        <v>27</v>
      </c>
      <c r="L14" s="17">
        <v>16</v>
      </c>
      <c r="M14" s="18">
        <v>1</v>
      </c>
      <c r="N14" s="28">
        <f>J14*L14*M14</f>
        <v>928</v>
      </c>
    </row>
    <row r="15" spans="1:14" s="13" customFormat="1" ht="18.5">
      <c r="A15" s="86"/>
      <c r="B15" s="25"/>
      <c r="C15" s="29"/>
      <c r="D15" s="16"/>
      <c r="E15" s="17"/>
      <c r="F15" s="18"/>
      <c r="G15" s="96"/>
      <c r="H15" s="127"/>
      <c r="I15" s="25" t="s">
        <v>121</v>
      </c>
      <c r="J15" s="29">
        <v>20</v>
      </c>
      <c r="K15" s="27" t="s">
        <v>124</v>
      </c>
      <c r="L15" s="17">
        <v>16</v>
      </c>
      <c r="M15" s="18">
        <v>1</v>
      </c>
      <c r="N15" s="28">
        <f>J15*L15*M15</f>
        <v>320</v>
      </c>
    </row>
    <row r="16" spans="1:14" s="13" customFormat="1" ht="35.5">
      <c r="A16" s="20" t="s">
        <v>29</v>
      </c>
      <c r="B16" s="21">
        <f>SUM(G17:G19)</f>
        <v>2484</v>
      </c>
      <c r="C16" s="113" t="s">
        <v>16</v>
      </c>
      <c r="D16" s="99"/>
      <c r="E16" s="22" t="s">
        <v>30</v>
      </c>
      <c r="F16" s="23" t="s">
        <v>31</v>
      </c>
      <c r="G16" s="24"/>
      <c r="H16" s="20" t="s">
        <v>29</v>
      </c>
      <c r="I16" s="21">
        <f>SUM(N17:N19)</f>
        <v>1800</v>
      </c>
      <c r="J16" s="113" t="s">
        <v>16</v>
      </c>
      <c r="K16" s="99"/>
      <c r="L16" s="22" t="s">
        <v>30</v>
      </c>
      <c r="M16" s="23" t="s">
        <v>31</v>
      </c>
      <c r="N16" s="24"/>
    </row>
    <row r="17" spans="1:14" ht="18.75" hidden="1" customHeight="1">
      <c r="A17" s="126" t="s">
        <v>20</v>
      </c>
      <c r="B17" s="30" t="s">
        <v>32</v>
      </c>
      <c r="C17" s="29"/>
      <c r="D17" s="16" t="s">
        <v>33</v>
      </c>
      <c r="E17" s="17">
        <v>20</v>
      </c>
      <c r="F17" s="18">
        <v>1</v>
      </c>
      <c r="G17" s="19">
        <f>C17*E17*F17</f>
        <v>0</v>
      </c>
      <c r="H17" s="126" t="s">
        <v>20</v>
      </c>
      <c r="I17" s="30" t="s">
        <v>32</v>
      </c>
      <c r="J17" s="29"/>
      <c r="K17" s="16" t="s">
        <v>33</v>
      </c>
      <c r="L17" s="17">
        <v>20</v>
      </c>
      <c r="M17" s="18">
        <v>1</v>
      </c>
      <c r="N17" s="19">
        <f>J17*L17*M17</f>
        <v>0</v>
      </c>
    </row>
    <row r="18" spans="1:14" ht="18.75" customHeight="1">
      <c r="A18" s="128"/>
      <c r="B18" s="30" t="s">
        <v>34</v>
      </c>
      <c r="C18" s="29">
        <v>138</v>
      </c>
      <c r="D18" s="16" t="s">
        <v>33</v>
      </c>
      <c r="E18" s="17">
        <v>18</v>
      </c>
      <c r="F18" s="18">
        <v>1</v>
      </c>
      <c r="G18" s="19">
        <f>C18*E18*F18</f>
        <v>2484</v>
      </c>
      <c r="H18" s="128"/>
      <c r="I18" s="30" t="s">
        <v>34</v>
      </c>
      <c r="J18" s="29">
        <v>120</v>
      </c>
      <c r="K18" s="16" t="s">
        <v>33</v>
      </c>
      <c r="L18" s="17">
        <v>15</v>
      </c>
      <c r="M18" s="18">
        <v>1</v>
      </c>
      <c r="N18" s="19">
        <f>J18*L18*M18</f>
        <v>1800</v>
      </c>
    </row>
    <row r="19" spans="1:14" ht="18.75" hidden="1" customHeight="1">
      <c r="A19" s="128"/>
      <c r="B19" s="30" t="s">
        <v>35</v>
      </c>
      <c r="C19" s="29"/>
      <c r="D19" s="16" t="s">
        <v>33</v>
      </c>
      <c r="E19" s="17">
        <v>20</v>
      </c>
      <c r="F19" s="18">
        <v>1</v>
      </c>
      <c r="G19" s="19">
        <f>C19*E19*F19</f>
        <v>0</v>
      </c>
      <c r="H19" s="128"/>
      <c r="I19" s="30" t="s">
        <v>35</v>
      </c>
      <c r="J19" s="29"/>
      <c r="K19" s="16" t="s">
        <v>33</v>
      </c>
      <c r="L19" s="17">
        <v>20</v>
      </c>
      <c r="M19" s="18">
        <v>1</v>
      </c>
      <c r="N19" s="19">
        <f>J19*L19*M19</f>
        <v>0</v>
      </c>
    </row>
    <row r="20" spans="1:14" s="13" customFormat="1" ht="35.5">
      <c r="A20" s="20" t="s">
        <v>36</v>
      </c>
      <c r="B20" s="21">
        <f>SUM(G21:G26)</f>
        <v>3250</v>
      </c>
      <c r="C20" s="113" t="s">
        <v>16</v>
      </c>
      <c r="D20" s="99"/>
      <c r="E20" s="22" t="s">
        <v>37</v>
      </c>
      <c r="F20" s="23" t="s">
        <v>38</v>
      </c>
      <c r="G20" s="24"/>
      <c r="H20" s="20" t="s">
        <v>36</v>
      </c>
      <c r="I20" s="21">
        <f>SUM(N21:N26)</f>
        <v>0</v>
      </c>
      <c r="J20" s="113" t="s">
        <v>16</v>
      </c>
      <c r="K20" s="99"/>
      <c r="L20" s="22" t="s">
        <v>37</v>
      </c>
      <c r="M20" s="23" t="s">
        <v>38</v>
      </c>
      <c r="N20" s="24"/>
    </row>
    <row r="21" spans="1:14" s="13" customFormat="1" ht="18.75" hidden="1" customHeight="1">
      <c r="A21" s="122" t="s">
        <v>39</v>
      </c>
      <c r="B21" s="31" t="s">
        <v>40</v>
      </c>
      <c r="C21" s="32">
        <v>850</v>
      </c>
      <c r="D21" s="16" t="s">
        <v>41</v>
      </c>
      <c r="E21" s="17"/>
      <c r="F21" s="17"/>
      <c r="G21" s="19">
        <f>C21*F21</f>
        <v>0</v>
      </c>
      <c r="H21" s="122" t="s">
        <v>39</v>
      </c>
      <c r="I21" s="31" t="s">
        <v>40</v>
      </c>
      <c r="J21" s="32">
        <v>850</v>
      </c>
      <c r="K21" s="16" t="s">
        <v>41</v>
      </c>
      <c r="L21" s="17"/>
      <c r="M21" s="17"/>
      <c r="N21" s="19">
        <f>J21*M21</f>
        <v>0</v>
      </c>
    </row>
    <row r="22" spans="1:14" s="13" customFormat="1" ht="18">
      <c r="A22" s="123"/>
      <c r="B22" s="31" t="s">
        <v>42</v>
      </c>
      <c r="C22" s="32">
        <v>950</v>
      </c>
      <c r="D22" s="16" t="s">
        <v>41</v>
      </c>
      <c r="E22" s="17"/>
      <c r="F22" s="17">
        <v>1</v>
      </c>
      <c r="G22" s="19">
        <f t="shared" ref="G22:G26" si="0">C22*F22</f>
        <v>950</v>
      </c>
      <c r="H22" s="123"/>
      <c r="I22" s="31" t="s">
        <v>42</v>
      </c>
      <c r="J22" s="32"/>
      <c r="K22" s="16" t="s">
        <v>41</v>
      </c>
      <c r="L22" s="17"/>
      <c r="M22" s="17"/>
      <c r="N22" s="19">
        <f t="shared" ref="N22:N26" si="1">J22*M22</f>
        <v>0</v>
      </c>
    </row>
    <row r="23" spans="1:14" s="13" customFormat="1" ht="18">
      <c r="A23" s="123"/>
      <c r="B23" s="31" t="s">
        <v>43</v>
      </c>
      <c r="C23" s="32">
        <v>1600</v>
      </c>
      <c r="D23" s="16" t="s">
        <v>41</v>
      </c>
      <c r="E23" s="33"/>
      <c r="F23" s="17">
        <v>1</v>
      </c>
      <c r="G23" s="19">
        <f t="shared" si="0"/>
        <v>1600</v>
      </c>
      <c r="H23" s="123"/>
      <c r="I23" s="31" t="s">
        <v>43</v>
      </c>
      <c r="J23" s="32"/>
      <c r="K23" s="16" t="s">
        <v>41</v>
      </c>
      <c r="L23" s="33"/>
      <c r="M23" s="17"/>
      <c r="N23" s="19">
        <f t="shared" si="1"/>
        <v>0</v>
      </c>
    </row>
    <row r="24" spans="1:14" s="13" customFormat="1" ht="18.75" hidden="1" customHeight="1">
      <c r="A24" s="123"/>
      <c r="B24" s="31" t="s">
        <v>44</v>
      </c>
      <c r="C24" s="32">
        <v>500</v>
      </c>
      <c r="D24" s="16" t="s">
        <v>41</v>
      </c>
      <c r="E24" s="17"/>
      <c r="F24" s="17"/>
      <c r="G24" s="19">
        <f t="shared" si="0"/>
        <v>0</v>
      </c>
      <c r="H24" s="123"/>
      <c r="I24" s="31" t="s">
        <v>44</v>
      </c>
      <c r="J24" s="32"/>
      <c r="K24" s="16" t="s">
        <v>41</v>
      </c>
      <c r="L24" s="17"/>
      <c r="M24" s="17"/>
      <c r="N24" s="19">
        <f t="shared" si="1"/>
        <v>0</v>
      </c>
    </row>
    <row r="25" spans="1:14" s="13" customFormat="1" ht="18">
      <c r="A25" s="123"/>
      <c r="B25" s="31" t="s">
        <v>45</v>
      </c>
      <c r="C25" s="32">
        <v>700</v>
      </c>
      <c r="D25" s="16" t="s">
        <v>41</v>
      </c>
      <c r="E25" s="17"/>
      <c r="F25" s="17">
        <v>1</v>
      </c>
      <c r="G25" s="19">
        <f t="shared" si="0"/>
        <v>700</v>
      </c>
      <c r="H25" s="123"/>
      <c r="I25" s="31" t="s">
        <v>45</v>
      </c>
      <c r="J25" s="32"/>
      <c r="K25" s="16" t="s">
        <v>41</v>
      </c>
      <c r="L25" s="17"/>
      <c r="M25" s="17"/>
      <c r="N25" s="19">
        <f t="shared" si="1"/>
        <v>0</v>
      </c>
    </row>
    <row r="26" spans="1:14" s="13" customFormat="1" ht="18" hidden="1">
      <c r="A26" s="123"/>
      <c r="B26" s="31" t="s">
        <v>46</v>
      </c>
      <c r="C26" s="32"/>
      <c r="D26" s="16" t="s">
        <v>41</v>
      </c>
      <c r="E26" s="33"/>
      <c r="F26" s="17"/>
      <c r="G26" s="19">
        <f t="shared" si="0"/>
        <v>0</v>
      </c>
      <c r="H26" s="123"/>
      <c r="I26" s="31" t="s">
        <v>46</v>
      </c>
      <c r="J26" s="32"/>
      <c r="K26" s="16" t="s">
        <v>41</v>
      </c>
      <c r="L26" s="33"/>
      <c r="M26" s="17"/>
      <c r="N26" s="19">
        <f t="shared" si="1"/>
        <v>0</v>
      </c>
    </row>
    <row r="27" spans="1:14" s="13" customFormat="1" ht="36">
      <c r="A27" s="20" t="s">
        <v>47</v>
      </c>
      <c r="B27" s="21">
        <f>SUM(G28:G28)</f>
        <v>0</v>
      </c>
      <c r="C27" s="113" t="s">
        <v>16</v>
      </c>
      <c r="D27" s="99"/>
      <c r="E27" s="22" t="s">
        <v>48</v>
      </c>
      <c r="F27" s="23" t="s">
        <v>49</v>
      </c>
      <c r="G27" s="34"/>
      <c r="H27" s="20" t="s">
        <v>47</v>
      </c>
      <c r="I27" s="21">
        <f>SUM(N28:N28)</f>
        <v>0</v>
      </c>
      <c r="J27" s="113" t="s">
        <v>16</v>
      </c>
      <c r="K27" s="99"/>
      <c r="L27" s="22" t="s">
        <v>48</v>
      </c>
      <c r="M27" s="23" t="s">
        <v>49</v>
      </c>
      <c r="N27" s="34"/>
    </row>
    <row r="28" spans="1:14" ht="52.5">
      <c r="A28" s="35" t="s">
        <v>50</v>
      </c>
      <c r="B28" s="36" t="s">
        <v>51</v>
      </c>
      <c r="C28" s="29"/>
      <c r="D28" s="37" t="s">
        <v>52</v>
      </c>
      <c r="E28" s="17"/>
      <c r="F28" s="18"/>
      <c r="G28" s="19">
        <f>C28*E28*F28</f>
        <v>0</v>
      </c>
      <c r="H28" s="35" t="s">
        <v>50</v>
      </c>
      <c r="I28" s="36" t="s">
        <v>51</v>
      </c>
      <c r="J28" s="29"/>
      <c r="K28" s="37" t="s">
        <v>52</v>
      </c>
      <c r="L28" s="17"/>
      <c r="M28" s="18"/>
      <c r="N28" s="19">
        <f>J28*L28*M28</f>
        <v>0</v>
      </c>
    </row>
    <row r="29" spans="1:14" ht="35.5">
      <c r="A29" s="20" t="s">
        <v>53</v>
      </c>
      <c r="B29" s="21">
        <f>SUM(G30:G30)</f>
        <v>0</v>
      </c>
      <c r="C29" s="113" t="s">
        <v>16</v>
      </c>
      <c r="D29" s="99"/>
      <c r="E29" s="22" t="s">
        <v>48</v>
      </c>
      <c r="F29" s="23" t="s">
        <v>54</v>
      </c>
      <c r="G29" s="38"/>
      <c r="H29" s="20" t="s">
        <v>53</v>
      </c>
      <c r="I29" s="21">
        <f>SUM(N30:N30)</f>
        <v>0</v>
      </c>
      <c r="J29" s="113" t="s">
        <v>16</v>
      </c>
      <c r="K29" s="99"/>
      <c r="L29" s="22" t="s">
        <v>48</v>
      </c>
      <c r="M29" s="23" t="s">
        <v>54</v>
      </c>
      <c r="N29" s="38"/>
    </row>
    <row r="30" spans="1:14" ht="18.5">
      <c r="A30" s="39" t="s">
        <v>55</v>
      </c>
      <c r="C30" s="29"/>
      <c r="D30" s="16" t="s">
        <v>33</v>
      </c>
      <c r="E30" s="17"/>
      <c r="F30" s="18"/>
      <c r="G30" s="19">
        <f>C30*E30*F30</f>
        <v>0</v>
      </c>
      <c r="H30" s="39" t="s">
        <v>55</v>
      </c>
      <c r="J30" s="29"/>
      <c r="K30" s="16" t="s">
        <v>33</v>
      </c>
      <c r="L30" s="17"/>
      <c r="M30" s="18"/>
      <c r="N30" s="19">
        <f>J30*L30*M30</f>
        <v>0</v>
      </c>
    </row>
    <row r="31" spans="1:14" ht="35.5">
      <c r="A31" s="40" t="s">
        <v>56</v>
      </c>
      <c r="B31" s="21">
        <f>SUM(G32:G36)</f>
        <v>500</v>
      </c>
      <c r="C31" s="113" t="s">
        <v>16</v>
      </c>
      <c r="D31" s="99"/>
      <c r="E31" s="22" t="s">
        <v>48</v>
      </c>
      <c r="F31" s="23"/>
      <c r="G31" s="24"/>
      <c r="H31" s="40" t="s">
        <v>56</v>
      </c>
      <c r="I31" s="21">
        <f>SUM(N32:N36)</f>
        <v>500</v>
      </c>
      <c r="J31" s="113" t="s">
        <v>16</v>
      </c>
      <c r="K31" s="99"/>
      <c r="L31" s="22" t="s">
        <v>48</v>
      </c>
      <c r="M31" s="23"/>
      <c r="N31" s="24"/>
    </row>
    <row r="32" spans="1:14" ht="18.75" customHeight="1">
      <c r="A32" s="41" t="s">
        <v>57</v>
      </c>
      <c r="B32" s="42" t="s">
        <v>58</v>
      </c>
      <c r="C32" s="43"/>
      <c r="D32" s="44" t="s">
        <v>59</v>
      </c>
      <c r="E32" s="45">
        <v>1</v>
      </c>
      <c r="F32" s="46">
        <v>1</v>
      </c>
      <c r="G32" s="153">
        <f>C32*E32*F32</f>
        <v>0</v>
      </c>
      <c r="H32" s="154" t="s">
        <v>57</v>
      </c>
      <c r="I32" s="42" t="s">
        <v>58</v>
      </c>
      <c r="J32" s="43"/>
      <c r="K32" s="44" t="s">
        <v>59</v>
      </c>
      <c r="L32" s="45">
        <v>1</v>
      </c>
      <c r="M32" s="46">
        <v>1</v>
      </c>
      <c r="N32" s="47">
        <f>J32*L32*M32</f>
        <v>0</v>
      </c>
    </row>
    <row r="33" spans="1:14" ht="18.5" hidden="1">
      <c r="A33" s="124" t="s">
        <v>60</v>
      </c>
      <c r="B33" s="48" t="s">
        <v>61</v>
      </c>
      <c r="C33" s="49"/>
      <c r="D33" s="50" t="s">
        <v>62</v>
      </c>
      <c r="E33" s="51"/>
      <c r="F33" s="51"/>
      <c r="G33" s="97">
        <f>C33*E33*F33</f>
        <v>0</v>
      </c>
      <c r="H33" s="155" t="s">
        <v>60</v>
      </c>
      <c r="I33" s="48" t="s">
        <v>61</v>
      </c>
      <c r="J33" s="49"/>
      <c r="K33" s="50" t="s">
        <v>62</v>
      </c>
      <c r="L33" s="51"/>
      <c r="M33" s="51"/>
      <c r="N33" s="52">
        <f>J33*L33*M33</f>
        <v>0</v>
      </c>
    </row>
    <row r="34" spans="1:14" ht="18.5">
      <c r="A34" s="125"/>
      <c r="B34" s="48" t="s">
        <v>63</v>
      </c>
      <c r="C34" s="49">
        <v>500</v>
      </c>
      <c r="D34" s="50" t="s">
        <v>64</v>
      </c>
      <c r="E34" s="51">
        <v>1</v>
      </c>
      <c r="F34" s="81">
        <v>1</v>
      </c>
      <c r="G34" s="97">
        <f>C34*E34*F34</f>
        <v>500</v>
      </c>
      <c r="H34" s="155"/>
      <c r="I34" s="48" t="s">
        <v>63</v>
      </c>
      <c r="J34" s="49">
        <v>500</v>
      </c>
      <c r="K34" s="50" t="s">
        <v>64</v>
      </c>
      <c r="L34" s="51">
        <v>1</v>
      </c>
      <c r="M34" s="81">
        <v>1</v>
      </c>
      <c r="N34" s="52">
        <f>J34*L34*M34</f>
        <v>500</v>
      </c>
    </row>
    <row r="35" spans="1:14" ht="18.5" hidden="1">
      <c r="A35" s="125"/>
      <c r="B35" s="36" t="s">
        <v>65</v>
      </c>
      <c r="C35" s="29">
        <v>1000</v>
      </c>
      <c r="D35" s="16" t="s">
        <v>59</v>
      </c>
      <c r="E35" s="17">
        <v>0</v>
      </c>
      <c r="F35" s="17">
        <v>2</v>
      </c>
      <c r="G35" s="97">
        <f>C35*E35*F35</f>
        <v>0</v>
      </c>
      <c r="H35" s="155"/>
      <c r="I35" s="36" t="s">
        <v>65</v>
      </c>
      <c r="J35" s="29">
        <v>1000</v>
      </c>
      <c r="K35" s="16" t="s">
        <v>59</v>
      </c>
      <c r="L35" s="17">
        <v>0</v>
      </c>
      <c r="M35" s="17">
        <v>2</v>
      </c>
      <c r="N35" s="52">
        <f>J35*L35*M35</f>
        <v>0</v>
      </c>
    </row>
    <row r="36" spans="1:14" ht="18.5">
      <c r="A36" s="35" t="s">
        <v>66</v>
      </c>
      <c r="B36" s="36" t="s">
        <v>67</v>
      </c>
      <c r="D36" s="37" t="s">
        <v>68</v>
      </c>
      <c r="E36" s="17"/>
      <c r="F36" s="17"/>
      <c r="G36" s="97">
        <f>C36*E36*F36</f>
        <v>0</v>
      </c>
      <c r="H36" s="61" t="s">
        <v>66</v>
      </c>
      <c r="I36" s="36" t="s">
        <v>67</v>
      </c>
      <c r="K36" s="37" t="s">
        <v>68</v>
      </c>
      <c r="L36" s="17"/>
      <c r="M36" s="17"/>
      <c r="N36" s="52">
        <f>J36*L36*M36</f>
        <v>0</v>
      </c>
    </row>
    <row r="37" spans="1:14" ht="35.5">
      <c r="A37" s="53" t="s">
        <v>69</v>
      </c>
      <c r="B37" s="54">
        <f>SUM(G38:G39)</f>
        <v>0</v>
      </c>
      <c r="C37" s="113" t="s">
        <v>16</v>
      </c>
      <c r="D37" s="99"/>
      <c r="E37" s="55" t="s">
        <v>48</v>
      </c>
      <c r="F37" s="56"/>
      <c r="G37" s="24"/>
      <c r="H37" s="53" t="s">
        <v>69</v>
      </c>
      <c r="I37" s="54">
        <f>SUM(N38:N39)</f>
        <v>200</v>
      </c>
      <c r="J37" s="113" t="s">
        <v>16</v>
      </c>
      <c r="K37" s="99"/>
      <c r="L37" s="55" t="s">
        <v>48</v>
      </c>
      <c r="M37" s="56"/>
      <c r="N37" s="24"/>
    </row>
    <row r="38" spans="1:14" ht="18">
      <c r="A38" s="57"/>
      <c r="B38" s="48"/>
      <c r="C38" s="26"/>
      <c r="D38" s="36" t="s">
        <v>70</v>
      </c>
      <c r="E38" s="18"/>
      <c r="F38" s="18"/>
      <c r="G38" s="58">
        <f>C38*E38*F38</f>
        <v>0</v>
      </c>
      <c r="H38" s="57" t="s">
        <v>122</v>
      </c>
      <c r="I38" s="48" t="s">
        <v>123</v>
      </c>
      <c r="J38" s="26">
        <v>50</v>
      </c>
      <c r="K38" s="36" t="s">
        <v>125</v>
      </c>
      <c r="L38" s="18">
        <v>4</v>
      </c>
      <c r="M38" s="18">
        <v>1</v>
      </c>
      <c r="N38" s="58">
        <f>J38*L38*M38</f>
        <v>200</v>
      </c>
    </row>
    <row r="39" spans="1:14" ht="18">
      <c r="A39" s="57"/>
      <c r="B39" s="48"/>
      <c r="C39" s="26"/>
      <c r="D39" s="36" t="s">
        <v>70</v>
      </c>
      <c r="E39" s="18"/>
      <c r="F39" s="18"/>
      <c r="G39" s="58">
        <f>C39*E39*F39</f>
        <v>0</v>
      </c>
      <c r="H39" s="57"/>
      <c r="I39" s="48"/>
      <c r="J39" s="26"/>
      <c r="K39" s="36" t="s">
        <v>70</v>
      </c>
      <c r="L39" s="18"/>
      <c r="M39" s="18"/>
      <c r="N39" s="58">
        <f>J39*L39*M39</f>
        <v>0</v>
      </c>
    </row>
    <row r="40" spans="1:14" ht="123.5">
      <c r="A40" s="20" t="s">
        <v>71</v>
      </c>
      <c r="B40" s="59" t="s">
        <v>72</v>
      </c>
      <c r="C40" s="114">
        <f>SUM(B9+B12+B16+B20+B27+B29+B31+B37)-G35</f>
        <v>25474</v>
      </c>
      <c r="D40" s="115"/>
      <c r="E40" s="115"/>
      <c r="F40" s="115"/>
      <c r="G40" s="116"/>
      <c r="H40" s="20" t="s">
        <v>71</v>
      </c>
      <c r="I40" s="59" t="s">
        <v>72</v>
      </c>
      <c r="J40" s="114">
        <f>SUM(I9+I12+I16+I20+I27+I29+I31+I37)-N35</f>
        <v>18248</v>
      </c>
      <c r="K40" s="115"/>
      <c r="L40" s="115"/>
      <c r="M40" s="115"/>
      <c r="N40" s="116"/>
    </row>
    <row r="41" spans="1:14" ht="20">
      <c r="A41" s="35" t="s">
        <v>73</v>
      </c>
      <c r="B41" s="60">
        <v>0.08</v>
      </c>
      <c r="C41" s="117">
        <f>C40*B41</f>
        <v>2037.92</v>
      </c>
      <c r="D41" s="118"/>
      <c r="E41" s="118"/>
      <c r="F41" s="118"/>
      <c r="G41" s="119"/>
      <c r="H41" s="35" t="s">
        <v>73</v>
      </c>
      <c r="I41" s="60">
        <v>0.08</v>
      </c>
      <c r="J41" s="117">
        <f>J40*I41</f>
        <v>1459.84</v>
      </c>
      <c r="K41" s="118"/>
      <c r="L41" s="118"/>
      <c r="M41" s="118"/>
      <c r="N41" s="119"/>
    </row>
    <row r="42" spans="1:14" ht="17.5">
      <c r="A42" s="40" t="s">
        <v>74</v>
      </c>
      <c r="B42" s="115">
        <f>C40+C41</f>
        <v>27511.919999999998</v>
      </c>
      <c r="C42" s="120">
        <f>C40*C41</f>
        <v>51913974.079999998</v>
      </c>
      <c r="D42" s="120"/>
      <c r="E42" s="120"/>
      <c r="F42" s="120"/>
      <c r="G42" s="121"/>
      <c r="H42" s="40" t="s">
        <v>74</v>
      </c>
      <c r="I42" s="115">
        <f>J40+J41</f>
        <v>19707.84</v>
      </c>
      <c r="J42" s="120">
        <f>J40*J41</f>
        <v>26639160.32</v>
      </c>
      <c r="K42" s="120"/>
      <c r="L42" s="120"/>
      <c r="M42" s="120"/>
      <c r="N42" s="121"/>
    </row>
    <row r="43" spans="1:14" ht="35.5">
      <c r="A43" s="20" t="s">
        <v>75</v>
      </c>
      <c r="B43" s="21">
        <f>SUM(G44:G46)</f>
        <v>0</v>
      </c>
      <c r="C43" s="113" t="s">
        <v>16</v>
      </c>
      <c r="D43" s="99"/>
      <c r="E43" s="22" t="s">
        <v>48</v>
      </c>
      <c r="F43" s="23" t="s">
        <v>31</v>
      </c>
      <c r="G43" s="24"/>
      <c r="H43" s="20" t="s">
        <v>75</v>
      </c>
      <c r="I43" s="21">
        <f>SUM(N44:N46)</f>
        <v>0</v>
      </c>
      <c r="J43" s="113" t="s">
        <v>16</v>
      </c>
      <c r="K43" s="99"/>
      <c r="L43" s="22" t="s">
        <v>48</v>
      </c>
      <c r="M43" s="23" t="s">
        <v>31</v>
      </c>
      <c r="N43" s="24"/>
    </row>
    <row r="44" spans="1:14" ht="35">
      <c r="A44" s="35" t="s">
        <v>76</v>
      </c>
      <c r="B44" s="61" t="s">
        <v>77</v>
      </c>
      <c r="C44" s="29"/>
      <c r="D44" s="16" t="s">
        <v>78</v>
      </c>
      <c r="E44" s="17"/>
      <c r="F44" s="18"/>
      <c r="G44" s="19">
        <f>C44*E44*F44</f>
        <v>0</v>
      </c>
      <c r="H44" s="35" t="s">
        <v>76</v>
      </c>
      <c r="I44" s="61" t="s">
        <v>77</v>
      </c>
      <c r="J44" s="29"/>
      <c r="K44" s="16" t="s">
        <v>78</v>
      </c>
      <c r="L44" s="17"/>
      <c r="M44" s="18"/>
      <c r="N44" s="19">
        <f>J44*L44*M44</f>
        <v>0</v>
      </c>
    </row>
    <row r="45" spans="1:14" ht="18.5">
      <c r="A45" s="62" t="s">
        <v>79</v>
      </c>
      <c r="B45" s="61"/>
      <c r="C45" s="29"/>
      <c r="D45" s="16" t="s">
        <v>78</v>
      </c>
      <c r="E45" s="17"/>
      <c r="F45" s="18"/>
      <c r="G45" s="19">
        <f>C45*E45*F45</f>
        <v>0</v>
      </c>
      <c r="H45" s="82" t="s">
        <v>79</v>
      </c>
      <c r="I45" s="61"/>
      <c r="J45" s="29"/>
      <c r="K45" s="16" t="s">
        <v>78</v>
      </c>
      <c r="L45" s="17"/>
      <c r="M45" s="18"/>
      <c r="N45" s="19">
        <f>J45*L45*M45</f>
        <v>0</v>
      </c>
    </row>
    <row r="46" spans="1:14" ht="18.5">
      <c r="A46" s="62" t="s">
        <v>80</v>
      </c>
      <c r="B46" s="61"/>
      <c r="C46" s="29"/>
      <c r="D46" s="16" t="s">
        <v>78</v>
      </c>
      <c r="E46" s="17"/>
      <c r="F46" s="18"/>
      <c r="G46" s="19">
        <f>C46*E46*F46</f>
        <v>0</v>
      </c>
      <c r="H46" s="82" t="s">
        <v>80</v>
      </c>
      <c r="I46" s="61"/>
      <c r="J46" s="29"/>
      <c r="K46" s="16" t="s">
        <v>78</v>
      </c>
      <c r="L46" s="17"/>
      <c r="M46" s="18"/>
      <c r="N46" s="19">
        <f>J46*L46*M46</f>
        <v>0</v>
      </c>
    </row>
    <row r="47" spans="1:14" ht="35">
      <c r="A47" s="40" t="s">
        <v>81</v>
      </c>
      <c r="B47" s="21">
        <f>SUM(G48:G49)</f>
        <v>0</v>
      </c>
      <c r="C47" s="98" t="s">
        <v>82</v>
      </c>
      <c r="D47" s="99"/>
      <c r="E47" s="63" t="s">
        <v>83</v>
      </c>
      <c r="F47" s="64" t="s">
        <v>84</v>
      </c>
      <c r="G47" s="65"/>
      <c r="H47" s="40" t="s">
        <v>81</v>
      </c>
      <c r="I47" s="21">
        <f>SUM(N48:N49)</f>
        <v>0</v>
      </c>
      <c r="J47" s="98" t="s">
        <v>82</v>
      </c>
      <c r="K47" s="99"/>
      <c r="L47" s="63" t="s">
        <v>83</v>
      </c>
      <c r="M47" s="64" t="s">
        <v>84</v>
      </c>
      <c r="N47" s="65"/>
    </row>
    <row r="48" spans="1:14" ht="18.5">
      <c r="A48" s="35" t="s">
        <v>81</v>
      </c>
      <c r="B48" s="66"/>
      <c r="C48" s="29"/>
      <c r="D48" s="16" t="s">
        <v>33</v>
      </c>
      <c r="E48" s="18"/>
      <c r="F48" s="18"/>
      <c r="G48" s="52">
        <f>C48*E48*F48</f>
        <v>0</v>
      </c>
      <c r="H48" s="35" t="s">
        <v>81</v>
      </c>
      <c r="I48" s="66"/>
      <c r="J48" s="29"/>
      <c r="K48" s="16" t="s">
        <v>33</v>
      </c>
      <c r="L48" s="18"/>
      <c r="M48" s="18"/>
      <c r="N48" s="52">
        <f>J48*L48*M48</f>
        <v>0</v>
      </c>
    </row>
    <row r="49" spans="1:14" ht="18.5">
      <c r="A49" s="67" t="s">
        <v>85</v>
      </c>
      <c r="B49" s="68"/>
      <c r="C49" s="69"/>
      <c r="D49" s="70" t="s">
        <v>33</v>
      </c>
      <c r="E49" s="18"/>
      <c r="F49" s="18"/>
      <c r="G49" s="71">
        <f>G48*C49</f>
        <v>0</v>
      </c>
      <c r="H49" s="83" t="s">
        <v>85</v>
      </c>
      <c r="I49" s="68"/>
      <c r="J49" s="69"/>
      <c r="K49" s="70" t="s">
        <v>33</v>
      </c>
      <c r="L49" s="18"/>
      <c r="M49" s="18"/>
      <c r="N49" s="71">
        <f>N48*J49</f>
        <v>0</v>
      </c>
    </row>
    <row r="50" spans="1:14" ht="72">
      <c r="A50" s="20" t="s">
        <v>86</v>
      </c>
      <c r="B50" s="72" t="s">
        <v>87</v>
      </c>
      <c r="C50" s="100">
        <f>B42+B43+G35+B47</f>
        <v>27511.919999999998</v>
      </c>
      <c r="D50" s="101"/>
      <c r="E50" s="102"/>
      <c r="F50" s="102"/>
      <c r="G50" s="103"/>
      <c r="H50" s="20" t="s">
        <v>86</v>
      </c>
      <c r="I50" s="72" t="s">
        <v>87</v>
      </c>
      <c r="J50" s="100">
        <f>I42+I43+N35+I47</f>
        <v>19707.84</v>
      </c>
      <c r="K50" s="101"/>
      <c r="L50" s="102"/>
      <c r="M50" s="102"/>
      <c r="N50" s="103"/>
    </row>
    <row r="51" spans="1:14" ht="18.5">
      <c r="A51" s="20" t="s">
        <v>88</v>
      </c>
      <c r="B51" s="73">
        <v>6.7199999999999996E-2</v>
      </c>
      <c r="C51" s="104">
        <f>C50*B51</f>
        <v>1848.8010239999999</v>
      </c>
      <c r="D51" s="105"/>
      <c r="E51" s="105"/>
      <c r="F51" s="105"/>
      <c r="G51" s="106"/>
      <c r="H51" s="20" t="s">
        <v>88</v>
      </c>
      <c r="I51" s="73">
        <v>6.7199999999999996E-2</v>
      </c>
      <c r="J51" s="104">
        <f>J50*I51</f>
        <v>1324.3668479999999</v>
      </c>
      <c r="K51" s="105"/>
      <c r="L51" s="105"/>
      <c r="M51" s="105"/>
      <c r="N51" s="106"/>
    </row>
    <row r="52" spans="1:14" ht="18">
      <c r="A52" s="40" t="s">
        <v>89</v>
      </c>
      <c r="B52" s="74"/>
      <c r="C52" s="75">
        <f>C50+C51</f>
        <v>29360.721023999999</v>
      </c>
      <c r="D52" s="76"/>
      <c r="E52" s="76"/>
      <c r="F52" s="76"/>
      <c r="G52" s="77"/>
      <c r="H52" s="40" t="s">
        <v>89</v>
      </c>
      <c r="I52" s="74"/>
      <c r="J52" s="75">
        <f>J50+J51</f>
        <v>21032.206848000002</v>
      </c>
      <c r="K52" s="84"/>
      <c r="L52" s="84"/>
      <c r="M52" s="84"/>
      <c r="N52" s="85"/>
    </row>
    <row r="53" spans="1:14" ht="35">
      <c r="A53" s="35" t="s">
        <v>90</v>
      </c>
      <c r="B53" s="33"/>
      <c r="C53" s="107">
        <v>9</v>
      </c>
      <c r="D53" s="108"/>
      <c r="E53" s="108"/>
      <c r="F53" s="108"/>
      <c r="G53" s="109"/>
      <c r="H53" s="35" t="s">
        <v>90</v>
      </c>
      <c r="I53" s="33"/>
      <c r="J53" s="107">
        <v>16</v>
      </c>
      <c r="K53" s="108"/>
      <c r="L53" s="108"/>
      <c r="M53" s="108"/>
      <c r="N53" s="109"/>
    </row>
    <row r="54" spans="1:14" ht="36" thickBot="1">
      <c r="A54" s="78" t="s">
        <v>91</v>
      </c>
      <c r="B54" s="79"/>
      <c r="C54" s="110">
        <f>C52/C53</f>
        <v>3262.3023359999997</v>
      </c>
      <c r="D54" s="111"/>
      <c r="E54" s="111"/>
      <c r="F54" s="111"/>
      <c r="G54" s="112"/>
      <c r="H54" s="78" t="s">
        <v>91</v>
      </c>
      <c r="I54" s="79"/>
      <c r="J54" s="110">
        <f>J52/J53</f>
        <v>1314.5129280000001</v>
      </c>
      <c r="K54" s="111"/>
      <c r="L54" s="111"/>
      <c r="M54" s="111"/>
      <c r="N54" s="112"/>
    </row>
  </sheetData>
  <protectedRanges>
    <protectedRange sqref="D3 B3 K3 I3" name="Area 1"/>
    <protectedRange sqref="B44:F46 B54:F54 C28:F28 A30 C30:F30 C18:D19 D17 I44:M46 I54:M54 J28:M28 H30 J30:M30 J18:K19 K17" name="Area 7_2"/>
    <protectedRange sqref="B49:C49 B53:F53 B36 A52 C40:F42 D36:F36 B34:E35 B33:C33 E33 E49:F49 A41:A42 B40 G33:G36 I49:J49 I53:M53 I36 H52 J40:M42 K36:M36 I34:L35 I33:J33 L33 L49:M49 H41:H42 I40 N33:N36" name="Area 6_2"/>
    <protectedRange sqref="A53:F53 A30 C30:F30 A34:A35 D34:D35 A49:C49 O30:P30 N17:N19 D17 C18:D19 G17:G19 H53:M53 H30 J30:M30 H34:H35 L49:N49 K34:K35 E49:J49 K17 J18:K19 O43:P46" name="Area 5_2"/>
    <protectedRange sqref="D32 K32" name="Area 6_2_3"/>
    <protectedRange sqref="D32 K32" name="Area 5_2_2"/>
    <protectedRange sqref="C32 E32:F32 J32 L32:M32" name="Area 6_2_3_1"/>
    <protectedRange sqref="B32 I32" name="Area 6_2_1_1"/>
    <protectedRange sqref="G38:G39 N38:N39" name="Area 6_2_4"/>
    <protectedRange sqref="B28 I28" name="Area 7_2_1"/>
  </protectedRanges>
  <mergeCells count="60">
    <mergeCell ref="B6:G6"/>
    <mergeCell ref="A1:G1"/>
    <mergeCell ref="B2:G2"/>
    <mergeCell ref="D3:G3"/>
    <mergeCell ref="D4:G4"/>
    <mergeCell ref="D5:G5"/>
    <mergeCell ref="C29:D29"/>
    <mergeCell ref="B7:G7"/>
    <mergeCell ref="A8:G8"/>
    <mergeCell ref="C9:D9"/>
    <mergeCell ref="A10:A11"/>
    <mergeCell ref="C12:D12"/>
    <mergeCell ref="A13:A14"/>
    <mergeCell ref="C16:D16"/>
    <mergeCell ref="A17:A19"/>
    <mergeCell ref="C20:D20"/>
    <mergeCell ref="A21:A26"/>
    <mergeCell ref="C27:D27"/>
    <mergeCell ref="C54:G54"/>
    <mergeCell ref="C31:D31"/>
    <mergeCell ref="A33:A35"/>
    <mergeCell ref="C37:D37"/>
    <mergeCell ref="C40:G40"/>
    <mergeCell ref="C41:G41"/>
    <mergeCell ref="B42:G42"/>
    <mergeCell ref="C43:D43"/>
    <mergeCell ref="C47:D47"/>
    <mergeCell ref="C50:G50"/>
    <mergeCell ref="C51:G51"/>
    <mergeCell ref="C53:G53"/>
    <mergeCell ref="H1:N1"/>
    <mergeCell ref="I2:N2"/>
    <mergeCell ref="K3:N3"/>
    <mergeCell ref="K4:N4"/>
    <mergeCell ref="K5:N5"/>
    <mergeCell ref="I6:N6"/>
    <mergeCell ref="I7:N7"/>
    <mergeCell ref="H8:N8"/>
    <mergeCell ref="J9:K9"/>
    <mergeCell ref="H10:H11"/>
    <mergeCell ref="J12:K12"/>
    <mergeCell ref="J16:K16"/>
    <mergeCell ref="H17:H19"/>
    <mergeCell ref="J20:K20"/>
    <mergeCell ref="H13:H15"/>
    <mergeCell ref="H21:H26"/>
    <mergeCell ref="J27:K27"/>
    <mergeCell ref="J29:K29"/>
    <mergeCell ref="J31:K31"/>
    <mergeCell ref="H33:H35"/>
    <mergeCell ref="J37:K37"/>
    <mergeCell ref="J40:N40"/>
    <mergeCell ref="J41:N41"/>
    <mergeCell ref="I42:N42"/>
    <mergeCell ref="J43:K43"/>
    <mergeCell ref="J47:K47"/>
    <mergeCell ref="J50:N50"/>
    <mergeCell ref="J51:N51"/>
    <mergeCell ref="J53:N53"/>
    <mergeCell ref="J54:N54"/>
  </mergeCells>
  <phoneticPr fontId="3" type="noConversion"/>
  <conditionalFormatting sqref="C18:C19">
    <cfRule type="cellIs" dxfId="3" priority="4" stopIfTrue="1" operator="greaterThan">
      <formula>500</formula>
    </cfRule>
  </conditionalFormatting>
  <conditionalFormatting sqref="C17">
    <cfRule type="cellIs" dxfId="2" priority="3" stopIfTrue="1" operator="greaterThan">
      <formula>500</formula>
    </cfRule>
  </conditionalFormatting>
  <conditionalFormatting sqref="J18:J19">
    <cfRule type="cellIs" dxfId="1" priority="2" stopIfTrue="1" operator="greaterThan">
      <formula>500</formula>
    </cfRule>
  </conditionalFormatting>
  <conditionalFormatting sqref="J17">
    <cfRule type="cellIs" dxfId="0" priority="1" stopIfTrue="1" operator="greaterThan">
      <formula>500</formula>
    </cfRule>
  </conditionalFormatting>
  <dataValidations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3 A65569 A131105 A196641 A262177 A327713 A393249 A458785 A524321 A589857 A655393 A720929 A786465 A852001 A917537 A983073 A54 A65590 A131126 A196662 A262198 A327734 A393270 A458806 A524342 A589878 A655414 A720950 A786486 A852022 A917558 A983094 H33 H65569 H131105 H196641 H262177 H327713 H393249 H458785 H524321 H589857 H655393 H720929 H786465 H852001 H917537 H983073 H54 H65590 H131126 H196662 H262198 H327734 H393270 H458806 H524342 H589878 H655414 H720950 H786486 H852022 H917558 H983094" xr:uid="{A471A7C4-31DF-4D83-92FB-02DF553FDE63}"/>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31 A65567 A131103 A196639 A262175 A327711 A393247 A458783 A524319 A589855 A655391 A720927 A786463 A851999 A917535 A983071 A47:A48 A65583:A65584 A131119:A131120 A196655:A196656 A262191:A262192 A327727:A327728 A393263:A393264 A458799:A458800 A524335:A524336 A589871:A589872 A655407:A655408 A720943:A720944 A786479:A786480 A852015:A852016 A917551:A917552 A983087:A983088 A50:A51 A65586:A65587 A131122:A131123 A196658:A196659 A262194:A262195 A327730:A327731 A393266:A393267 A458802:A458803 A524338:A524339 A589874:A589875 A655410:A655411 A720946:A720947 A786482:A786483 A852018:A852019 A917554:A917555 A983090:A983091 A37:A40 A65573:A65576 A131109:A131112 A196645:A196648 A262181:A262184 A327717:A327720 A393253:A393256 A458789:A458792 A524325:A524328 A589861:A589864 A655397:A655400 A720933:A720936 A786469:A786472 A852005:A852008 A917541:A917544 A983077:A983080 H31 H65567 H131103 H196639 H262175 H327711 H393247 H458783 H524319 H589855 H655391 H720927 H786463 H851999 H917535 H983071 H47:H48 H65583:H65584 H131119:H131120 H196655:H196656 H262191:H262192 H327727:H327728 H393263:H393264 H458799:H458800 H524335:H524336 H589871:H589872 H655407:H655408 H720943:H720944 H786479:H786480 H852015:H852016 H917551:H917552 H983087:H983088 H50:H51 H65586:H65587 H131122:H131123 H196658:H196659 H262194:H262195 H327730:H327731 H393266:H393267 H458802:H458803 H524338:H524339 H589874:H589875 H655410:H655411 H720946:H720947 H786482:H786483 H852018:H852019 H917554:H917555 H983090:H983091 H37:H40 H65573:H65576 H131109:H131112 H196645:H196648 H262181:H262184 H327717:H327720 H393253:H393256 H458789:H458792 H524325:H524328 H589861:H589864 H655397:H655400 H720933:H720936 H786469:H786472 H852005:H852008 H917541:H917544 H983077:H983080" xr:uid="{FC86DABF-96A8-407D-98AA-16D35CFDDE82}"/>
    <dataValidation allowBlank="1" showInputMessage="1" showErrorMessage="1" promptTitle="不需要录入" prompt="_x000a_表格自动运算" sqref="B7 B65544 B131080 B196616 B262152 B327688 B393224 B458760 B524296 B589832 B655368 B720904 B786440 B851976 B917512 B983048 I7 I65544 I131080 I196616 I262152 I327688 I393224 I458760 I524296 I589832 I655368 I720904 I786440 I851976 I917512 I983048" xr:uid="{8464FBBF-36EE-4290-A63C-9FD4F8CBD762}"/>
    <dataValidation imeMode="off" operator="lessThanOrEqual" allowBlank="1" showInputMessage="1" showErrorMessage="1" errorTitle="录入有误" error="1.请按照格式录入_x000a_2.报价日期需要早于活动日期" promptTitle="请录入日期" prompt="格式如: 2010-7-1" sqref="D3:G3 D65540:G65540 D131076:G131076 D196612:G196612 D262148:G262148 D327684:G327684 D393220:G393220 D458756:G458756 D524292:G524292 D589828:G589828 D655364:G655364 D720900:G720900 D786436:G786436 D851972:G851972 D917508:G917508 D983044:G983044 K3:N3 K65540:N65540 K131076:N131076 K196612:N196612 K262148:N262148 K327684:N327684 K393220:N393220 K458756:N458756 K524292:N524292 K589828:N589828 K655364:N655364 K720900:N720900 K786436:N786436 K851972:N851972 K917508:N917508 K983044:N983044" xr:uid="{8A896057-E679-42D5-B715-9CF54DE8E916}"/>
    <dataValidation allowBlank="1" showInputMessage="1" showErrorMessage="1" prompt="Double click, entering into the linked cell of &quot;Debriefing Check List&quot; to input directly_x000a__x000a_双击进入&quot;描述清单&quot;的相应单元格进行输入" sqref="B2 B65539 B131075 B196611 B262147 B327683 B393219 B458755 B524291 B589827 B655363 B720899 B786435 B851971 B917507 B983043 B4:B5 B65541:B65542 B131077:B131078 B196613:B196614 B262149:B262150 B327685:B327686 B393221:B393222 B458757:B458758 B524293:B524294 B589829:B589830 B655365:B655366 B720901:B720902 B786437:B786438 B851973:B851974 B917509:B917510 B983045:B983046 D4:D5 D65541:D65542 D131077:D131078 D196613:D196614 D262149:D262150 D327685:D327686 D393221:D393222 D458757:D458758 D524293:D524294 D589829:D589830 D655365:D655366 D720901:D720902 D786437:D786438 D851973:D851974 D917509:D917510 D983045:D983046 I2 I65539 I131075 I196611 I262147 I327683 I393219 I458755 I524291 I589827 I655363 I720899 I786435 I851971 I917507 I983043 I4:I5 I65541:I65542 I131077:I131078 I196613:I196614 I262149:I262150 I327685:I327686 I393221:I393222 I458757:I458758 I524293:I524294 I589829:I589830 I655365:I655366 I720901:I720902 I786437:I786438 I851973:I851974 I917509:I917510 I983045:I983046 K4:K5 K65541:K65542 K131077:K131078 K196613:K196614 K262149:K262150 K327685:K327686 K393221:K393222 K458757:K458758 K524293:K524294 K589829:K589830 K655365:K655366 K720901:K720902 K786437:K786438 K851973:K851974 K917509:K917510 K983045:K983046" xr:uid="{D7309B04-8CED-46F4-A11C-CF7D071525AC}"/>
  </dataValidations>
  <printOptions horizontalCentered="1" verticalCentered="1"/>
  <pageMargins left="0.15748031496062992" right="0.15748031496062992" top="0.74803149606299213" bottom="0.74803149606299213" header="0.31496062992125984" footer="0.31496062992125984"/>
  <pageSetup paperSize="9"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A8C9-0EE6-4236-8068-823C583B8DFB}">
  <sheetPr>
    <pageSetUpPr fitToPage="1"/>
  </sheetPr>
  <dimension ref="A1:O9"/>
  <sheetViews>
    <sheetView zoomScale="85" zoomScaleNormal="85" workbookViewId="0">
      <selection sqref="A1:N10"/>
    </sheetView>
  </sheetViews>
  <sheetFormatPr defaultColWidth="5.1640625" defaultRowHeight="14"/>
  <cols>
    <col min="1" max="1" width="5.1640625" style="87"/>
    <col min="2" max="2" width="10" style="87" customWidth="1"/>
    <col min="3" max="3" width="14.08203125" style="87" bestFit="1" customWidth="1"/>
    <col min="4" max="4" width="22.6640625" style="87" bestFit="1" customWidth="1"/>
    <col min="5" max="5" width="14.08203125" style="87" bestFit="1" customWidth="1"/>
    <col min="6" max="6" width="18.83203125" style="87" bestFit="1" customWidth="1"/>
    <col min="7" max="7" width="22.9140625" style="87" customWidth="1"/>
    <col min="8" max="8" width="10.83203125" style="87" bestFit="1" customWidth="1"/>
    <col min="9" max="14" width="11.1640625" style="87" customWidth="1"/>
    <col min="15" max="15" width="40.08203125" style="87" hidden="1" customWidth="1"/>
    <col min="16" max="255" width="10" style="87" customWidth="1"/>
    <col min="256" max="257" width="5.1640625" style="87"/>
    <col min="258" max="258" width="10" style="87" customWidth="1"/>
    <col min="259" max="259" width="12.6640625" style="87" bestFit="1" customWidth="1"/>
    <col min="260" max="260" width="22.6640625" style="87" bestFit="1" customWidth="1"/>
    <col min="261" max="262" width="11.1640625" style="87" customWidth="1"/>
    <col min="263" max="263" width="22.9140625" style="87" customWidth="1"/>
    <col min="264" max="264" width="16.6640625" style="87" bestFit="1" customWidth="1"/>
    <col min="265" max="270" width="11.1640625" style="87" customWidth="1"/>
    <col min="271" max="271" width="40.08203125" style="87" customWidth="1"/>
    <col min="272" max="511" width="10" style="87" customWidth="1"/>
    <col min="512" max="513" width="5.1640625" style="87"/>
    <col min="514" max="514" width="10" style="87" customWidth="1"/>
    <col min="515" max="515" width="12.6640625" style="87" bestFit="1" customWidth="1"/>
    <col min="516" max="516" width="22.6640625" style="87" bestFit="1" customWidth="1"/>
    <col min="517" max="518" width="11.1640625" style="87" customWidth="1"/>
    <col min="519" max="519" width="22.9140625" style="87" customWidth="1"/>
    <col min="520" max="520" width="16.6640625" style="87" bestFit="1" customWidth="1"/>
    <col min="521" max="526" width="11.1640625" style="87" customWidth="1"/>
    <col min="527" max="527" width="40.08203125" style="87" customWidth="1"/>
    <col min="528" max="767" width="10" style="87" customWidth="1"/>
    <col min="768" max="769" width="5.1640625" style="87"/>
    <col min="770" max="770" width="10" style="87" customWidth="1"/>
    <col min="771" max="771" width="12.6640625" style="87" bestFit="1" customWidth="1"/>
    <col min="772" max="772" width="22.6640625" style="87" bestFit="1" customWidth="1"/>
    <col min="773" max="774" width="11.1640625" style="87" customWidth="1"/>
    <col min="775" max="775" width="22.9140625" style="87" customWidth="1"/>
    <col min="776" max="776" width="16.6640625" style="87" bestFit="1" customWidth="1"/>
    <col min="777" max="782" width="11.1640625" style="87" customWidth="1"/>
    <col min="783" max="783" width="40.08203125" style="87" customWidth="1"/>
    <col min="784" max="1023" width="10" style="87" customWidth="1"/>
    <col min="1024" max="1025" width="5.1640625" style="87"/>
    <col min="1026" max="1026" width="10" style="87" customWidth="1"/>
    <col min="1027" max="1027" width="12.6640625" style="87" bestFit="1" customWidth="1"/>
    <col min="1028" max="1028" width="22.6640625" style="87" bestFit="1" customWidth="1"/>
    <col min="1029" max="1030" width="11.1640625" style="87" customWidth="1"/>
    <col min="1031" max="1031" width="22.9140625" style="87" customWidth="1"/>
    <col min="1032" max="1032" width="16.6640625" style="87" bestFit="1" customWidth="1"/>
    <col min="1033" max="1038" width="11.1640625" style="87" customWidth="1"/>
    <col min="1039" max="1039" width="40.08203125" style="87" customWidth="1"/>
    <col min="1040" max="1279" width="10" style="87" customWidth="1"/>
    <col min="1280" max="1281" width="5.1640625" style="87"/>
    <col min="1282" max="1282" width="10" style="87" customWidth="1"/>
    <col min="1283" max="1283" width="12.6640625" style="87" bestFit="1" customWidth="1"/>
    <col min="1284" max="1284" width="22.6640625" style="87" bestFit="1" customWidth="1"/>
    <col min="1285" max="1286" width="11.1640625" style="87" customWidth="1"/>
    <col min="1287" max="1287" width="22.9140625" style="87" customWidth="1"/>
    <col min="1288" max="1288" width="16.6640625" style="87" bestFit="1" customWidth="1"/>
    <col min="1289" max="1294" width="11.1640625" style="87" customWidth="1"/>
    <col min="1295" max="1295" width="40.08203125" style="87" customWidth="1"/>
    <col min="1296" max="1535" width="10" style="87" customWidth="1"/>
    <col min="1536" max="1537" width="5.1640625" style="87"/>
    <col min="1538" max="1538" width="10" style="87" customWidth="1"/>
    <col min="1539" max="1539" width="12.6640625" style="87" bestFit="1" customWidth="1"/>
    <col min="1540" max="1540" width="22.6640625" style="87" bestFit="1" customWidth="1"/>
    <col min="1541" max="1542" width="11.1640625" style="87" customWidth="1"/>
    <col min="1543" max="1543" width="22.9140625" style="87" customWidth="1"/>
    <col min="1544" max="1544" width="16.6640625" style="87" bestFit="1" customWidth="1"/>
    <col min="1545" max="1550" width="11.1640625" style="87" customWidth="1"/>
    <col min="1551" max="1551" width="40.08203125" style="87" customWidth="1"/>
    <col min="1552" max="1791" width="10" style="87" customWidth="1"/>
    <col min="1792" max="1793" width="5.1640625" style="87"/>
    <col min="1794" max="1794" width="10" style="87" customWidth="1"/>
    <col min="1795" max="1795" width="12.6640625" style="87" bestFit="1" customWidth="1"/>
    <col min="1796" max="1796" width="22.6640625" style="87" bestFit="1" customWidth="1"/>
    <col min="1797" max="1798" width="11.1640625" style="87" customWidth="1"/>
    <col min="1799" max="1799" width="22.9140625" style="87" customWidth="1"/>
    <col min="1800" max="1800" width="16.6640625" style="87" bestFit="1" customWidth="1"/>
    <col min="1801" max="1806" width="11.1640625" style="87" customWidth="1"/>
    <col min="1807" max="1807" width="40.08203125" style="87" customWidth="1"/>
    <col min="1808" max="2047" width="10" style="87" customWidth="1"/>
    <col min="2048" max="2049" width="5.1640625" style="87"/>
    <col min="2050" max="2050" width="10" style="87" customWidth="1"/>
    <col min="2051" max="2051" width="12.6640625" style="87" bestFit="1" customWidth="1"/>
    <col min="2052" max="2052" width="22.6640625" style="87" bestFit="1" customWidth="1"/>
    <col min="2053" max="2054" width="11.1640625" style="87" customWidth="1"/>
    <col min="2055" max="2055" width="22.9140625" style="87" customWidth="1"/>
    <col min="2056" max="2056" width="16.6640625" style="87" bestFit="1" customWidth="1"/>
    <col min="2057" max="2062" width="11.1640625" style="87" customWidth="1"/>
    <col min="2063" max="2063" width="40.08203125" style="87" customWidth="1"/>
    <col min="2064" max="2303" width="10" style="87" customWidth="1"/>
    <col min="2304" max="2305" width="5.1640625" style="87"/>
    <col min="2306" max="2306" width="10" style="87" customWidth="1"/>
    <col min="2307" max="2307" width="12.6640625" style="87" bestFit="1" customWidth="1"/>
    <col min="2308" max="2308" width="22.6640625" style="87" bestFit="1" customWidth="1"/>
    <col min="2309" max="2310" width="11.1640625" style="87" customWidth="1"/>
    <col min="2311" max="2311" width="22.9140625" style="87" customWidth="1"/>
    <col min="2312" max="2312" width="16.6640625" style="87" bestFit="1" customWidth="1"/>
    <col min="2313" max="2318" width="11.1640625" style="87" customWidth="1"/>
    <col min="2319" max="2319" width="40.08203125" style="87" customWidth="1"/>
    <col min="2320" max="2559" width="10" style="87" customWidth="1"/>
    <col min="2560" max="2561" width="5.1640625" style="87"/>
    <col min="2562" max="2562" width="10" style="87" customWidth="1"/>
    <col min="2563" max="2563" width="12.6640625" style="87" bestFit="1" customWidth="1"/>
    <col min="2564" max="2564" width="22.6640625" style="87" bestFit="1" customWidth="1"/>
    <col min="2565" max="2566" width="11.1640625" style="87" customWidth="1"/>
    <col min="2567" max="2567" width="22.9140625" style="87" customWidth="1"/>
    <col min="2568" max="2568" width="16.6640625" style="87" bestFit="1" customWidth="1"/>
    <col min="2569" max="2574" width="11.1640625" style="87" customWidth="1"/>
    <col min="2575" max="2575" width="40.08203125" style="87" customWidth="1"/>
    <col min="2576" max="2815" width="10" style="87" customWidth="1"/>
    <col min="2816" max="2817" width="5.1640625" style="87"/>
    <col min="2818" max="2818" width="10" style="87" customWidth="1"/>
    <col min="2819" max="2819" width="12.6640625" style="87" bestFit="1" customWidth="1"/>
    <col min="2820" max="2820" width="22.6640625" style="87" bestFit="1" customWidth="1"/>
    <col min="2821" max="2822" width="11.1640625" style="87" customWidth="1"/>
    <col min="2823" max="2823" width="22.9140625" style="87" customWidth="1"/>
    <col min="2824" max="2824" width="16.6640625" style="87" bestFit="1" customWidth="1"/>
    <col min="2825" max="2830" width="11.1640625" style="87" customWidth="1"/>
    <col min="2831" max="2831" width="40.08203125" style="87" customWidth="1"/>
    <col min="2832" max="3071" width="10" style="87" customWidth="1"/>
    <col min="3072" max="3073" width="5.1640625" style="87"/>
    <col min="3074" max="3074" width="10" style="87" customWidth="1"/>
    <col min="3075" max="3075" width="12.6640625" style="87" bestFit="1" customWidth="1"/>
    <col min="3076" max="3076" width="22.6640625" style="87" bestFit="1" customWidth="1"/>
    <col min="3077" max="3078" width="11.1640625" style="87" customWidth="1"/>
    <col min="3079" max="3079" width="22.9140625" style="87" customWidth="1"/>
    <col min="3080" max="3080" width="16.6640625" style="87" bestFit="1" customWidth="1"/>
    <col min="3081" max="3086" width="11.1640625" style="87" customWidth="1"/>
    <col min="3087" max="3087" width="40.08203125" style="87" customWidth="1"/>
    <col min="3088" max="3327" width="10" style="87" customWidth="1"/>
    <col min="3328" max="3329" width="5.1640625" style="87"/>
    <col min="3330" max="3330" width="10" style="87" customWidth="1"/>
    <col min="3331" max="3331" width="12.6640625" style="87" bestFit="1" customWidth="1"/>
    <col min="3332" max="3332" width="22.6640625" style="87" bestFit="1" customWidth="1"/>
    <col min="3333" max="3334" width="11.1640625" style="87" customWidth="1"/>
    <col min="3335" max="3335" width="22.9140625" style="87" customWidth="1"/>
    <col min="3336" max="3336" width="16.6640625" style="87" bestFit="1" customWidth="1"/>
    <col min="3337" max="3342" width="11.1640625" style="87" customWidth="1"/>
    <col min="3343" max="3343" width="40.08203125" style="87" customWidth="1"/>
    <col min="3344" max="3583" width="10" style="87" customWidth="1"/>
    <col min="3584" max="3585" width="5.1640625" style="87"/>
    <col min="3586" max="3586" width="10" style="87" customWidth="1"/>
    <col min="3587" max="3587" width="12.6640625" style="87" bestFit="1" customWidth="1"/>
    <col min="3588" max="3588" width="22.6640625" style="87" bestFit="1" customWidth="1"/>
    <col min="3589" max="3590" width="11.1640625" style="87" customWidth="1"/>
    <col min="3591" max="3591" width="22.9140625" style="87" customWidth="1"/>
    <col min="3592" max="3592" width="16.6640625" style="87" bestFit="1" customWidth="1"/>
    <col min="3593" max="3598" width="11.1640625" style="87" customWidth="1"/>
    <col min="3599" max="3599" width="40.08203125" style="87" customWidth="1"/>
    <col min="3600" max="3839" width="10" style="87" customWidth="1"/>
    <col min="3840" max="3841" width="5.1640625" style="87"/>
    <col min="3842" max="3842" width="10" style="87" customWidth="1"/>
    <col min="3843" max="3843" width="12.6640625" style="87" bestFit="1" customWidth="1"/>
    <col min="3844" max="3844" width="22.6640625" style="87" bestFit="1" customWidth="1"/>
    <col min="3845" max="3846" width="11.1640625" style="87" customWidth="1"/>
    <col min="3847" max="3847" width="22.9140625" style="87" customWidth="1"/>
    <col min="3848" max="3848" width="16.6640625" style="87" bestFit="1" customWidth="1"/>
    <col min="3849" max="3854" width="11.1640625" style="87" customWidth="1"/>
    <col min="3855" max="3855" width="40.08203125" style="87" customWidth="1"/>
    <col min="3856" max="4095" width="10" style="87" customWidth="1"/>
    <col min="4096" max="4097" width="5.1640625" style="87"/>
    <col min="4098" max="4098" width="10" style="87" customWidth="1"/>
    <col min="4099" max="4099" width="12.6640625" style="87" bestFit="1" customWidth="1"/>
    <col min="4100" max="4100" width="22.6640625" style="87" bestFit="1" customWidth="1"/>
    <col min="4101" max="4102" width="11.1640625" style="87" customWidth="1"/>
    <col min="4103" max="4103" width="22.9140625" style="87" customWidth="1"/>
    <col min="4104" max="4104" width="16.6640625" style="87" bestFit="1" customWidth="1"/>
    <col min="4105" max="4110" width="11.1640625" style="87" customWidth="1"/>
    <col min="4111" max="4111" width="40.08203125" style="87" customWidth="1"/>
    <col min="4112" max="4351" width="10" style="87" customWidth="1"/>
    <col min="4352" max="4353" width="5.1640625" style="87"/>
    <col min="4354" max="4354" width="10" style="87" customWidth="1"/>
    <col min="4355" max="4355" width="12.6640625" style="87" bestFit="1" customWidth="1"/>
    <col min="4356" max="4356" width="22.6640625" style="87" bestFit="1" customWidth="1"/>
    <col min="4357" max="4358" width="11.1640625" style="87" customWidth="1"/>
    <col min="4359" max="4359" width="22.9140625" style="87" customWidth="1"/>
    <col min="4360" max="4360" width="16.6640625" style="87" bestFit="1" customWidth="1"/>
    <col min="4361" max="4366" width="11.1640625" style="87" customWidth="1"/>
    <col min="4367" max="4367" width="40.08203125" style="87" customWidth="1"/>
    <col min="4368" max="4607" width="10" style="87" customWidth="1"/>
    <col min="4608" max="4609" width="5.1640625" style="87"/>
    <col min="4610" max="4610" width="10" style="87" customWidth="1"/>
    <col min="4611" max="4611" width="12.6640625" style="87" bestFit="1" customWidth="1"/>
    <col min="4612" max="4612" width="22.6640625" style="87" bestFit="1" customWidth="1"/>
    <col min="4613" max="4614" width="11.1640625" style="87" customWidth="1"/>
    <col min="4615" max="4615" width="22.9140625" style="87" customWidth="1"/>
    <col min="4616" max="4616" width="16.6640625" style="87" bestFit="1" customWidth="1"/>
    <col min="4617" max="4622" width="11.1640625" style="87" customWidth="1"/>
    <col min="4623" max="4623" width="40.08203125" style="87" customWidth="1"/>
    <col min="4624" max="4863" width="10" style="87" customWidth="1"/>
    <col min="4864" max="4865" width="5.1640625" style="87"/>
    <col min="4866" max="4866" width="10" style="87" customWidth="1"/>
    <col min="4867" max="4867" width="12.6640625" style="87" bestFit="1" customWidth="1"/>
    <col min="4868" max="4868" width="22.6640625" style="87" bestFit="1" customWidth="1"/>
    <col min="4869" max="4870" width="11.1640625" style="87" customWidth="1"/>
    <col min="4871" max="4871" width="22.9140625" style="87" customWidth="1"/>
    <col min="4872" max="4872" width="16.6640625" style="87" bestFit="1" customWidth="1"/>
    <col min="4873" max="4878" width="11.1640625" style="87" customWidth="1"/>
    <col min="4879" max="4879" width="40.08203125" style="87" customWidth="1"/>
    <col min="4880" max="5119" width="10" style="87" customWidth="1"/>
    <col min="5120" max="5121" width="5.1640625" style="87"/>
    <col min="5122" max="5122" width="10" style="87" customWidth="1"/>
    <col min="5123" max="5123" width="12.6640625" style="87" bestFit="1" customWidth="1"/>
    <col min="5124" max="5124" width="22.6640625" style="87" bestFit="1" customWidth="1"/>
    <col min="5125" max="5126" width="11.1640625" style="87" customWidth="1"/>
    <col min="5127" max="5127" width="22.9140625" style="87" customWidth="1"/>
    <col min="5128" max="5128" width="16.6640625" style="87" bestFit="1" customWidth="1"/>
    <col min="5129" max="5134" width="11.1640625" style="87" customWidth="1"/>
    <col min="5135" max="5135" width="40.08203125" style="87" customWidth="1"/>
    <col min="5136" max="5375" width="10" style="87" customWidth="1"/>
    <col min="5376" max="5377" width="5.1640625" style="87"/>
    <col min="5378" max="5378" width="10" style="87" customWidth="1"/>
    <col min="5379" max="5379" width="12.6640625" style="87" bestFit="1" customWidth="1"/>
    <col min="5380" max="5380" width="22.6640625" style="87" bestFit="1" customWidth="1"/>
    <col min="5381" max="5382" width="11.1640625" style="87" customWidth="1"/>
    <col min="5383" max="5383" width="22.9140625" style="87" customWidth="1"/>
    <col min="5384" max="5384" width="16.6640625" style="87" bestFit="1" customWidth="1"/>
    <col min="5385" max="5390" width="11.1640625" style="87" customWidth="1"/>
    <col min="5391" max="5391" width="40.08203125" style="87" customWidth="1"/>
    <col min="5392" max="5631" width="10" style="87" customWidth="1"/>
    <col min="5632" max="5633" width="5.1640625" style="87"/>
    <col min="5634" max="5634" width="10" style="87" customWidth="1"/>
    <col min="5635" max="5635" width="12.6640625" style="87" bestFit="1" customWidth="1"/>
    <col min="5636" max="5636" width="22.6640625" style="87" bestFit="1" customWidth="1"/>
    <col min="5637" max="5638" width="11.1640625" style="87" customWidth="1"/>
    <col min="5639" max="5639" width="22.9140625" style="87" customWidth="1"/>
    <col min="5640" max="5640" width="16.6640625" style="87" bestFit="1" customWidth="1"/>
    <col min="5641" max="5646" width="11.1640625" style="87" customWidth="1"/>
    <col min="5647" max="5647" width="40.08203125" style="87" customWidth="1"/>
    <col min="5648" max="5887" width="10" style="87" customWidth="1"/>
    <col min="5888" max="5889" width="5.1640625" style="87"/>
    <col min="5890" max="5890" width="10" style="87" customWidth="1"/>
    <col min="5891" max="5891" width="12.6640625" style="87" bestFit="1" customWidth="1"/>
    <col min="5892" max="5892" width="22.6640625" style="87" bestFit="1" customWidth="1"/>
    <col min="5893" max="5894" width="11.1640625" style="87" customWidth="1"/>
    <col min="5895" max="5895" width="22.9140625" style="87" customWidth="1"/>
    <col min="5896" max="5896" width="16.6640625" style="87" bestFit="1" customWidth="1"/>
    <col min="5897" max="5902" width="11.1640625" style="87" customWidth="1"/>
    <col min="5903" max="5903" width="40.08203125" style="87" customWidth="1"/>
    <col min="5904" max="6143" width="10" style="87" customWidth="1"/>
    <col min="6144" max="6145" width="5.1640625" style="87"/>
    <col min="6146" max="6146" width="10" style="87" customWidth="1"/>
    <col min="6147" max="6147" width="12.6640625" style="87" bestFit="1" customWidth="1"/>
    <col min="6148" max="6148" width="22.6640625" style="87" bestFit="1" customWidth="1"/>
    <col min="6149" max="6150" width="11.1640625" style="87" customWidth="1"/>
    <col min="6151" max="6151" width="22.9140625" style="87" customWidth="1"/>
    <col min="6152" max="6152" width="16.6640625" style="87" bestFit="1" customWidth="1"/>
    <col min="6153" max="6158" width="11.1640625" style="87" customWidth="1"/>
    <col min="6159" max="6159" width="40.08203125" style="87" customWidth="1"/>
    <col min="6160" max="6399" width="10" style="87" customWidth="1"/>
    <col min="6400" max="6401" width="5.1640625" style="87"/>
    <col min="6402" max="6402" width="10" style="87" customWidth="1"/>
    <col min="6403" max="6403" width="12.6640625" style="87" bestFit="1" customWidth="1"/>
    <col min="6404" max="6404" width="22.6640625" style="87" bestFit="1" customWidth="1"/>
    <col min="6405" max="6406" width="11.1640625" style="87" customWidth="1"/>
    <col min="6407" max="6407" width="22.9140625" style="87" customWidth="1"/>
    <col min="6408" max="6408" width="16.6640625" style="87" bestFit="1" customWidth="1"/>
    <col min="6409" max="6414" width="11.1640625" style="87" customWidth="1"/>
    <col min="6415" max="6415" width="40.08203125" style="87" customWidth="1"/>
    <col min="6416" max="6655" width="10" style="87" customWidth="1"/>
    <col min="6656" max="6657" width="5.1640625" style="87"/>
    <col min="6658" max="6658" width="10" style="87" customWidth="1"/>
    <col min="6659" max="6659" width="12.6640625" style="87" bestFit="1" customWidth="1"/>
    <col min="6660" max="6660" width="22.6640625" style="87" bestFit="1" customWidth="1"/>
    <col min="6661" max="6662" width="11.1640625" style="87" customWidth="1"/>
    <col min="6663" max="6663" width="22.9140625" style="87" customWidth="1"/>
    <col min="6664" max="6664" width="16.6640625" style="87" bestFit="1" customWidth="1"/>
    <col min="6665" max="6670" width="11.1640625" style="87" customWidth="1"/>
    <col min="6671" max="6671" width="40.08203125" style="87" customWidth="1"/>
    <col min="6672" max="6911" width="10" style="87" customWidth="1"/>
    <col min="6912" max="6913" width="5.1640625" style="87"/>
    <col min="6914" max="6914" width="10" style="87" customWidth="1"/>
    <col min="6915" max="6915" width="12.6640625" style="87" bestFit="1" customWidth="1"/>
    <col min="6916" max="6916" width="22.6640625" style="87" bestFit="1" customWidth="1"/>
    <col min="6917" max="6918" width="11.1640625" style="87" customWidth="1"/>
    <col min="6919" max="6919" width="22.9140625" style="87" customWidth="1"/>
    <col min="6920" max="6920" width="16.6640625" style="87" bestFit="1" customWidth="1"/>
    <col min="6921" max="6926" width="11.1640625" style="87" customWidth="1"/>
    <col min="6927" max="6927" width="40.08203125" style="87" customWidth="1"/>
    <col min="6928" max="7167" width="10" style="87" customWidth="1"/>
    <col min="7168" max="7169" width="5.1640625" style="87"/>
    <col min="7170" max="7170" width="10" style="87" customWidth="1"/>
    <col min="7171" max="7171" width="12.6640625" style="87" bestFit="1" customWidth="1"/>
    <col min="7172" max="7172" width="22.6640625" style="87" bestFit="1" customWidth="1"/>
    <col min="7173" max="7174" width="11.1640625" style="87" customWidth="1"/>
    <col min="7175" max="7175" width="22.9140625" style="87" customWidth="1"/>
    <col min="7176" max="7176" width="16.6640625" style="87" bestFit="1" customWidth="1"/>
    <col min="7177" max="7182" width="11.1640625" style="87" customWidth="1"/>
    <col min="7183" max="7183" width="40.08203125" style="87" customWidth="1"/>
    <col min="7184" max="7423" width="10" style="87" customWidth="1"/>
    <col min="7424" max="7425" width="5.1640625" style="87"/>
    <col min="7426" max="7426" width="10" style="87" customWidth="1"/>
    <col min="7427" max="7427" width="12.6640625" style="87" bestFit="1" customWidth="1"/>
    <col min="7428" max="7428" width="22.6640625" style="87" bestFit="1" customWidth="1"/>
    <col min="7429" max="7430" width="11.1640625" style="87" customWidth="1"/>
    <col min="7431" max="7431" width="22.9140625" style="87" customWidth="1"/>
    <col min="7432" max="7432" width="16.6640625" style="87" bestFit="1" customWidth="1"/>
    <col min="7433" max="7438" width="11.1640625" style="87" customWidth="1"/>
    <col min="7439" max="7439" width="40.08203125" style="87" customWidth="1"/>
    <col min="7440" max="7679" width="10" style="87" customWidth="1"/>
    <col min="7680" max="7681" width="5.1640625" style="87"/>
    <col min="7682" max="7682" width="10" style="87" customWidth="1"/>
    <col min="7683" max="7683" width="12.6640625" style="87" bestFit="1" customWidth="1"/>
    <col min="7684" max="7684" width="22.6640625" style="87" bestFit="1" customWidth="1"/>
    <col min="7685" max="7686" width="11.1640625" style="87" customWidth="1"/>
    <col min="7687" max="7687" width="22.9140625" style="87" customWidth="1"/>
    <col min="7688" max="7688" width="16.6640625" style="87" bestFit="1" customWidth="1"/>
    <col min="7689" max="7694" width="11.1640625" style="87" customWidth="1"/>
    <col min="7695" max="7695" width="40.08203125" style="87" customWidth="1"/>
    <col min="7696" max="7935" width="10" style="87" customWidth="1"/>
    <col min="7936" max="7937" width="5.1640625" style="87"/>
    <col min="7938" max="7938" width="10" style="87" customWidth="1"/>
    <col min="7939" max="7939" width="12.6640625" style="87" bestFit="1" customWidth="1"/>
    <col min="7940" max="7940" width="22.6640625" style="87" bestFit="1" customWidth="1"/>
    <col min="7941" max="7942" width="11.1640625" style="87" customWidth="1"/>
    <col min="7943" max="7943" width="22.9140625" style="87" customWidth="1"/>
    <col min="7944" max="7944" width="16.6640625" style="87" bestFit="1" customWidth="1"/>
    <col min="7945" max="7950" width="11.1640625" style="87" customWidth="1"/>
    <col min="7951" max="7951" width="40.08203125" style="87" customWidth="1"/>
    <col min="7952" max="8191" width="10" style="87" customWidth="1"/>
    <col min="8192" max="8193" width="5.1640625" style="87"/>
    <col min="8194" max="8194" width="10" style="87" customWidth="1"/>
    <col min="8195" max="8195" width="12.6640625" style="87" bestFit="1" customWidth="1"/>
    <col min="8196" max="8196" width="22.6640625" style="87" bestFit="1" customWidth="1"/>
    <col min="8197" max="8198" width="11.1640625" style="87" customWidth="1"/>
    <col min="8199" max="8199" width="22.9140625" style="87" customWidth="1"/>
    <col min="8200" max="8200" width="16.6640625" style="87" bestFit="1" customWidth="1"/>
    <col min="8201" max="8206" width="11.1640625" style="87" customWidth="1"/>
    <col min="8207" max="8207" width="40.08203125" style="87" customWidth="1"/>
    <col min="8208" max="8447" width="10" style="87" customWidth="1"/>
    <col min="8448" max="8449" width="5.1640625" style="87"/>
    <col min="8450" max="8450" width="10" style="87" customWidth="1"/>
    <col min="8451" max="8451" width="12.6640625" style="87" bestFit="1" customWidth="1"/>
    <col min="8452" max="8452" width="22.6640625" style="87" bestFit="1" customWidth="1"/>
    <col min="8453" max="8454" width="11.1640625" style="87" customWidth="1"/>
    <col min="8455" max="8455" width="22.9140625" style="87" customWidth="1"/>
    <col min="8456" max="8456" width="16.6640625" style="87" bestFit="1" customWidth="1"/>
    <col min="8457" max="8462" width="11.1640625" style="87" customWidth="1"/>
    <col min="8463" max="8463" width="40.08203125" style="87" customWidth="1"/>
    <col min="8464" max="8703" width="10" style="87" customWidth="1"/>
    <col min="8704" max="8705" width="5.1640625" style="87"/>
    <col min="8706" max="8706" width="10" style="87" customWidth="1"/>
    <col min="8707" max="8707" width="12.6640625" style="87" bestFit="1" customWidth="1"/>
    <col min="8708" max="8708" width="22.6640625" style="87" bestFit="1" customWidth="1"/>
    <col min="8709" max="8710" width="11.1640625" style="87" customWidth="1"/>
    <col min="8711" max="8711" width="22.9140625" style="87" customWidth="1"/>
    <col min="8712" max="8712" width="16.6640625" style="87" bestFit="1" customWidth="1"/>
    <col min="8713" max="8718" width="11.1640625" style="87" customWidth="1"/>
    <col min="8719" max="8719" width="40.08203125" style="87" customWidth="1"/>
    <col min="8720" max="8959" width="10" style="87" customWidth="1"/>
    <col min="8960" max="8961" width="5.1640625" style="87"/>
    <col min="8962" max="8962" width="10" style="87" customWidth="1"/>
    <col min="8963" max="8963" width="12.6640625" style="87" bestFit="1" customWidth="1"/>
    <col min="8964" max="8964" width="22.6640625" style="87" bestFit="1" customWidth="1"/>
    <col min="8965" max="8966" width="11.1640625" style="87" customWidth="1"/>
    <col min="8967" max="8967" width="22.9140625" style="87" customWidth="1"/>
    <col min="8968" max="8968" width="16.6640625" style="87" bestFit="1" customWidth="1"/>
    <col min="8969" max="8974" width="11.1640625" style="87" customWidth="1"/>
    <col min="8975" max="8975" width="40.08203125" style="87" customWidth="1"/>
    <col min="8976" max="9215" width="10" style="87" customWidth="1"/>
    <col min="9216" max="9217" width="5.1640625" style="87"/>
    <col min="9218" max="9218" width="10" style="87" customWidth="1"/>
    <col min="9219" max="9219" width="12.6640625" style="87" bestFit="1" customWidth="1"/>
    <col min="9220" max="9220" width="22.6640625" style="87" bestFit="1" customWidth="1"/>
    <col min="9221" max="9222" width="11.1640625" style="87" customWidth="1"/>
    <col min="9223" max="9223" width="22.9140625" style="87" customWidth="1"/>
    <col min="9224" max="9224" width="16.6640625" style="87" bestFit="1" customWidth="1"/>
    <col min="9225" max="9230" width="11.1640625" style="87" customWidth="1"/>
    <col min="9231" max="9231" width="40.08203125" style="87" customWidth="1"/>
    <col min="9232" max="9471" width="10" style="87" customWidth="1"/>
    <col min="9472" max="9473" width="5.1640625" style="87"/>
    <col min="9474" max="9474" width="10" style="87" customWidth="1"/>
    <col min="9475" max="9475" width="12.6640625" style="87" bestFit="1" customWidth="1"/>
    <col min="9476" max="9476" width="22.6640625" style="87" bestFit="1" customWidth="1"/>
    <col min="9477" max="9478" width="11.1640625" style="87" customWidth="1"/>
    <col min="9479" max="9479" width="22.9140625" style="87" customWidth="1"/>
    <col min="9480" max="9480" width="16.6640625" style="87" bestFit="1" customWidth="1"/>
    <col min="9481" max="9486" width="11.1640625" style="87" customWidth="1"/>
    <col min="9487" max="9487" width="40.08203125" style="87" customWidth="1"/>
    <col min="9488" max="9727" width="10" style="87" customWidth="1"/>
    <col min="9728" max="9729" width="5.1640625" style="87"/>
    <col min="9730" max="9730" width="10" style="87" customWidth="1"/>
    <col min="9731" max="9731" width="12.6640625" style="87" bestFit="1" customWidth="1"/>
    <col min="9732" max="9732" width="22.6640625" style="87" bestFit="1" customWidth="1"/>
    <col min="9733" max="9734" width="11.1640625" style="87" customWidth="1"/>
    <col min="9735" max="9735" width="22.9140625" style="87" customWidth="1"/>
    <col min="9736" max="9736" width="16.6640625" style="87" bestFit="1" customWidth="1"/>
    <col min="9737" max="9742" width="11.1640625" style="87" customWidth="1"/>
    <col min="9743" max="9743" width="40.08203125" style="87" customWidth="1"/>
    <col min="9744" max="9983" width="10" style="87" customWidth="1"/>
    <col min="9984" max="9985" width="5.1640625" style="87"/>
    <col min="9986" max="9986" width="10" style="87" customWidth="1"/>
    <col min="9987" max="9987" width="12.6640625" style="87" bestFit="1" customWidth="1"/>
    <col min="9988" max="9988" width="22.6640625" style="87" bestFit="1" customWidth="1"/>
    <col min="9989" max="9990" width="11.1640625" style="87" customWidth="1"/>
    <col min="9991" max="9991" width="22.9140625" style="87" customWidth="1"/>
    <col min="9992" max="9992" width="16.6640625" style="87" bestFit="1" customWidth="1"/>
    <col min="9993" max="9998" width="11.1640625" style="87" customWidth="1"/>
    <col min="9999" max="9999" width="40.08203125" style="87" customWidth="1"/>
    <col min="10000" max="10239" width="10" style="87" customWidth="1"/>
    <col min="10240" max="10241" width="5.1640625" style="87"/>
    <col min="10242" max="10242" width="10" style="87" customWidth="1"/>
    <col min="10243" max="10243" width="12.6640625" style="87" bestFit="1" customWidth="1"/>
    <col min="10244" max="10244" width="22.6640625" style="87" bestFit="1" customWidth="1"/>
    <col min="10245" max="10246" width="11.1640625" style="87" customWidth="1"/>
    <col min="10247" max="10247" width="22.9140625" style="87" customWidth="1"/>
    <col min="10248" max="10248" width="16.6640625" style="87" bestFit="1" customWidth="1"/>
    <col min="10249" max="10254" width="11.1640625" style="87" customWidth="1"/>
    <col min="10255" max="10255" width="40.08203125" style="87" customWidth="1"/>
    <col min="10256" max="10495" width="10" style="87" customWidth="1"/>
    <col min="10496" max="10497" width="5.1640625" style="87"/>
    <col min="10498" max="10498" width="10" style="87" customWidth="1"/>
    <col min="10499" max="10499" width="12.6640625" style="87" bestFit="1" customWidth="1"/>
    <col min="10500" max="10500" width="22.6640625" style="87" bestFit="1" customWidth="1"/>
    <col min="10501" max="10502" width="11.1640625" style="87" customWidth="1"/>
    <col min="10503" max="10503" width="22.9140625" style="87" customWidth="1"/>
    <col min="10504" max="10504" width="16.6640625" style="87" bestFit="1" customWidth="1"/>
    <col min="10505" max="10510" width="11.1640625" style="87" customWidth="1"/>
    <col min="10511" max="10511" width="40.08203125" style="87" customWidth="1"/>
    <col min="10512" max="10751" width="10" style="87" customWidth="1"/>
    <col min="10752" max="10753" width="5.1640625" style="87"/>
    <col min="10754" max="10754" width="10" style="87" customWidth="1"/>
    <col min="10755" max="10755" width="12.6640625" style="87" bestFit="1" customWidth="1"/>
    <col min="10756" max="10756" width="22.6640625" style="87" bestFit="1" customWidth="1"/>
    <col min="10757" max="10758" width="11.1640625" style="87" customWidth="1"/>
    <col min="10759" max="10759" width="22.9140625" style="87" customWidth="1"/>
    <col min="10760" max="10760" width="16.6640625" style="87" bestFit="1" customWidth="1"/>
    <col min="10761" max="10766" width="11.1640625" style="87" customWidth="1"/>
    <col min="10767" max="10767" width="40.08203125" style="87" customWidth="1"/>
    <col min="10768" max="11007" width="10" style="87" customWidth="1"/>
    <col min="11008" max="11009" width="5.1640625" style="87"/>
    <col min="11010" max="11010" width="10" style="87" customWidth="1"/>
    <col min="11011" max="11011" width="12.6640625" style="87" bestFit="1" customWidth="1"/>
    <col min="11012" max="11012" width="22.6640625" style="87" bestFit="1" customWidth="1"/>
    <col min="11013" max="11014" width="11.1640625" style="87" customWidth="1"/>
    <col min="11015" max="11015" width="22.9140625" style="87" customWidth="1"/>
    <col min="11016" max="11016" width="16.6640625" style="87" bestFit="1" customWidth="1"/>
    <col min="11017" max="11022" width="11.1640625" style="87" customWidth="1"/>
    <col min="11023" max="11023" width="40.08203125" style="87" customWidth="1"/>
    <col min="11024" max="11263" width="10" style="87" customWidth="1"/>
    <col min="11264" max="11265" width="5.1640625" style="87"/>
    <col min="11266" max="11266" width="10" style="87" customWidth="1"/>
    <col min="11267" max="11267" width="12.6640625" style="87" bestFit="1" customWidth="1"/>
    <col min="11268" max="11268" width="22.6640625" style="87" bestFit="1" customWidth="1"/>
    <col min="11269" max="11270" width="11.1640625" style="87" customWidth="1"/>
    <col min="11271" max="11271" width="22.9140625" style="87" customWidth="1"/>
    <col min="11272" max="11272" width="16.6640625" style="87" bestFit="1" customWidth="1"/>
    <col min="11273" max="11278" width="11.1640625" style="87" customWidth="1"/>
    <col min="11279" max="11279" width="40.08203125" style="87" customWidth="1"/>
    <col min="11280" max="11519" width="10" style="87" customWidth="1"/>
    <col min="11520" max="11521" width="5.1640625" style="87"/>
    <col min="11522" max="11522" width="10" style="87" customWidth="1"/>
    <col min="11523" max="11523" width="12.6640625" style="87" bestFit="1" customWidth="1"/>
    <col min="11524" max="11524" width="22.6640625" style="87" bestFit="1" customWidth="1"/>
    <col min="11525" max="11526" width="11.1640625" style="87" customWidth="1"/>
    <col min="11527" max="11527" width="22.9140625" style="87" customWidth="1"/>
    <col min="11528" max="11528" width="16.6640625" style="87" bestFit="1" customWidth="1"/>
    <col min="11529" max="11534" width="11.1640625" style="87" customWidth="1"/>
    <col min="11535" max="11535" width="40.08203125" style="87" customWidth="1"/>
    <col min="11536" max="11775" width="10" style="87" customWidth="1"/>
    <col min="11776" max="11777" width="5.1640625" style="87"/>
    <col min="11778" max="11778" width="10" style="87" customWidth="1"/>
    <col min="11779" max="11779" width="12.6640625" style="87" bestFit="1" customWidth="1"/>
    <col min="11780" max="11780" width="22.6640625" style="87" bestFit="1" customWidth="1"/>
    <col min="11781" max="11782" width="11.1640625" style="87" customWidth="1"/>
    <col min="11783" max="11783" width="22.9140625" style="87" customWidth="1"/>
    <col min="11784" max="11784" width="16.6640625" style="87" bestFit="1" customWidth="1"/>
    <col min="11785" max="11790" width="11.1640625" style="87" customWidth="1"/>
    <col min="11791" max="11791" width="40.08203125" style="87" customWidth="1"/>
    <col min="11792" max="12031" width="10" style="87" customWidth="1"/>
    <col min="12032" max="12033" width="5.1640625" style="87"/>
    <col min="12034" max="12034" width="10" style="87" customWidth="1"/>
    <col min="12035" max="12035" width="12.6640625" style="87" bestFit="1" customWidth="1"/>
    <col min="12036" max="12036" width="22.6640625" style="87" bestFit="1" customWidth="1"/>
    <col min="12037" max="12038" width="11.1640625" style="87" customWidth="1"/>
    <col min="12039" max="12039" width="22.9140625" style="87" customWidth="1"/>
    <col min="12040" max="12040" width="16.6640625" style="87" bestFit="1" customWidth="1"/>
    <col min="12041" max="12046" width="11.1640625" style="87" customWidth="1"/>
    <col min="12047" max="12047" width="40.08203125" style="87" customWidth="1"/>
    <col min="12048" max="12287" width="10" style="87" customWidth="1"/>
    <col min="12288" max="12289" width="5.1640625" style="87"/>
    <col min="12290" max="12290" width="10" style="87" customWidth="1"/>
    <col min="12291" max="12291" width="12.6640625" style="87" bestFit="1" customWidth="1"/>
    <col min="12292" max="12292" width="22.6640625" style="87" bestFit="1" customWidth="1"/>
    <col min="12293" max="12294" width="11.1640625" style="87" customWidth="1"/>
    <col min="12295" max="12295" width="22.9140625" style="87" customWidth="1"/>
    <col min="12296" max="12296" width="16.6640625" style="87" bestFit="1" customWidth="1"/>
    <col min="12297" max="12302" width="11.1640625" style="87" customWidth="1"/>
    <col min="12303" max="12303" width="40.08203125" style="87" customWidth="1"/>
    <col min="12304" max="12543" width="10" style="87" customWidth="1"/>
    <col min="12544" max="12545" width="5.1640625" style="87"/>
    <col min="12546" max="12546" width="10" style="87" customWidth="1"/>
    <col min="12547" max="12547" width="12.6640625" style="87" bestFit="1" customWidth="1"/>
    <col min="12548" max="12548" width="22.6640625" style="87" bestFit="1" customWidth="1"/>
    <col min="12549" max="12550" width="11.1640625" style="87" customWidth="1"/>
    <col min="12551" max="12551" width="22.9140625" style="87" customWidth="1"/>
    <col min="12552" max="12552" width="16.6640625" style="87" bestFit="1" customWidth="1"/>
    <col min="12553" max="12558" width="11.1640625" style="87" customWidth="1"/>
    <col min="12559" max="12559" width="40.08203125" style="87" customWidth="1"/>
    <col min="12560" max="12799" width="10" style="87" customWidth="1"/>
    <col min="12800" max="12801" width="5.1640625" style="87"/>
    <col min="12802" max="12802" width="10" style="87" customWidth="1"/>
    <col min="12803" max="12803" width="12.6640625" style="87" bestFit="1" customWidth="1"/>
    <col min="12804" max="12804" width="22.6640625" style="87" bestFit="1" customWidth="1"/>
    <col min="12805" max="12806" width="11.1640625" style="87" customWidth="1"/>
    <col min="12807" max="12807" width="22.9140625" style="87" customWidth="1"/>
    <col min="12808" max="12808" width="16.6640625" style="87" bestFit="1" customWidth="1"/>
    <col min="12809" max="12814" width="11.1640625" style="87" customWidth="1"/>
    <col min="12815" max="12815" width="40.08203125" style="87" customWidth="1"/>
    <col min="12816" max="13055" width="10" style="87" customWidth="1"/>
    <col min="13056" max="13057" width="5.1640625" style="87"/>
    <col min="13058" max="13058" width="10" style="87" customWidth="1"/>
    <col min="13059" max="13059" width="12.6640625" style="87" bestFit="1" customWidth="1"/>
    <col min="13060" max="13060" width="22.6640625" style="87" bestFit="1" customWidth="1"/>
    <col min="13061" max="13062" width="11.1640625" style="87" customWidth="1"/>
    <col min="13063" max="13063" width="22.9140625" style="87" customWidth="1"/>
    <col min="13064" max="13064" width="16.6640625" style="87" bestFit="1" customWidth="1"/>
    <col min="13065" max="13070" width="11.1640625" style="87" customWidth="1"/>
    <col min="13071" max="13071" width="40.08203125" style="87" customWidth="1"/>
    <col min="13072" max="13311" width="10" style="87" customWidth="1"/>
    <col min="13312" max="13313" width="5.1640625" style="87"/>
    <col min="13314" max="13314" width="10" style="87" customWidth="1"/>
    <col min="13315" max="13315" width="12.6640625" style="87" bestFit="1" customWidth="1"/>
    <col min="13316" max="13316" width="22.6640625" style="87" bestFit="1" customWidth="1"/>
    <col min="13317" max="13318" width="11.1640625" style="87" customWidth="1"/>
    <col min="13319" max="13319" width="22.9140625" style="87" customWidth="1"/>
    <col min="13320" max="13320" width="16.6640625" style="87" bestFit="1" customWidth="1"/>
    <col min="13321" max="13326" width="11.1640625" style="87" customWidth="1"/>
    <col min="13327" max="13327" width="40.08203125" style="87" customWidth="1"/>
    <col min="13328" max="13567" width="10" style="87" customWidth="1"/>
    <col min="13568" max="13569" width="5.1640625" style="87"/>
    <col min="13570" max="13570" width="10" style="87" customWidth="1"/>
    <col min="13571" max="13571" width="12.6640625" style="87" bestFit="1" customWidth="1"/>
    <col min="13572" max="13572" width="22.6640625" style="87" bestFit="1" customWidth="1"/>
    <col min="13573" max="13574" width="11.1640625" style="87" customWidth="1"/>
    <col min="13575" max="13575" width="22.9140625" style="87" customWidth="1"/>
    <col min="13576" max="13576" width="16.6640625" style="87" bestFit="1" customWidth="1"/>
    <col min="13577" max="13582" width="11.1640625" style="87" customWidth="1"/>
    <col min="13583" max="13583" width="40.08203125" style="87" customWidth="1"/>
    <col min="13584" max="13823" width="10" style="87" customWidth="1"/>
    <col min="13824" max="13825" width="5.1640625" style="87"/>
    <col min="13826" max="13826" width="10" style="87" customWidth="1"/>
    <col min="13827" max="13827" width="12.6640625" style="87" bestFit="1" customWidth="1"/>
    <col min="13828" max="13828" width="22.6640625" style="87" bestFit="1" customWidth="1"/>
    <col min="13829" max="13830" width="11.1640625" style="87" customWidth="1"/>
    <col min="13831" max="13831" width="22.9140625" style="87" customWidth="1"/>
    <col min="13832" max="13832" width="16.6640625" style="87" bestFit="1" customWidth="1"/>
    <col min="13833" max="13838" width="11.1640625" style="87" customWidth="1"/>
    <col min="13839" max="13839" width="40.08203125" style="87" customWidth="1"/>
    <col min="13840" max="14079" width="10" style="87" customWidth="1"/>
    <col min="14080" max="14081" width="5.1640625" style="87"/>
    <col min="14082" max="14082" width="10" style="87" customWidth="1"/>
    <col min="14083" max="14083" width="12.6640625" style="87" bestFit="1" customWidth="1"/>
    <col min="14084" max="14084" width="22.6640625" style="87" bestFit="1" customWidth="1"/>
    <col min="14085" max="14086" width="11.1640625" style="87" customWidth="1"/>
    <col min="14087" max="14087" width="22.9140625" style="87" customWidth="1"/>
    <col min="14088" max="14088" width="16.6640625" style="87" bestFit="1" customWidth="1"/>
    <col min="14089" max="14094" width="11.1640625" style="87" customWidth="1"/>
    <col min="14095" max="14095" width="40.08203125" style="87" customWidth="1"/>
    <col min="14096" max="14335" width="10" style="87" customWidth="1"/>
    <col min="14336" max="14337" width="5.1640625" style="87"/>
    <col min="14338" max="14338" width="10" style="87" customWidth="1"/>
    <col min="14339" max="14339" width="12.6640625" style="87" bestFit="1" customWidth="1"/>
    <col min="14340" max="14340" width="22.6640625" style="87" bestFit="1" customWidth="1"/>
    <col min="14341" max="14342" width="11.1640625" style="87" customWidth="1"/>
    <col min="14343" max="14343" width="22.9140625" style="87" customWidth="1"/>
    <col min="14344" max="14344" width="16.6640625" style="87" bestFit="1" customWidth="1"/>
    <col min="14345" max="14350" width="11.1640625" style="87" customWidth="1"/>
    <col min="14351" max="14351" width="40.08203125" style="87" customWidth="1"/>
    <col min="14352" max="14591" width="10" style="87" customWidth="1"/>
    <col min="14592" max="14593" width="5.1640625" style="87"/>
    <col min="14594" max="14594" width="10" style="87" customWidth="1"/>
    <col min="14595" max="14595" width="12.6640625" style="87" bestFit="1" customWidth="1"/>
    <col min="14596" max="14596" width="22.6640625" style="87" bestFit="1" customWidth="1"/>
    <col min="14597" max="14598" width="11.1640625" style="87" customWidth="1"/>
    <col min="14599" max="14599" width="22.9140625" style="87" customWidth="1"/>
    <col min="14600" max="14600" width="16.6640625" style="87" bestFit="1" customWidth="1"/>
    <col min="14601" max="14606" width="11.1640625" style="87" customWidth="1"/>
    <col min="14607" max="14607" width="40.08203125" style="87" customWidth="1"/>
    <col min="14608" max="14847" width="10" style="87" customWidth="1"/>
    <col min="14848" max="14849" width="5.1640625" style="87"/>
    <col min="14850" max="14850" width="10" style="87" customWidth="1"/>
    <col min="14851" max="14851" width="12.6640625" style="87" bestFit="1" customWidth="1"/>
    <col min="14852" max="14852" width="22.6640625" style="87" bestFit="1" customWidth="1"/>
    <col min="14853" max="14854" width="11.1640625" style="87" customWidth="1"/>
    <col min="14855" max="14855" width="22.9140625" style="87" customWidth="1"/>
    <col min="14856" max="14856" width="16.6640625" style="87" bestFit="1" customWidth="1"/>
    <col min="14857" max="14862" width="11.1640625" style="87" customWidth="1"/>
    <col min="14863" max="14863" width="40.08203125" style="87" customWidth="1"/>
    <col min="14864" max="15103" width="10" style="87" customWidth="1"/>
    <col min="15104" max="15105" width="5.1640625" style="87"/>
    <col min="15106" max="15106" width="10" style="87" customWidth="1"/>
    <col min="15107" max="15107" width="12.6640625" style="87" bestFit="1" customWidth="1"/>
    <col min="15108" max="15108" width="22.6640625" style="87" bestFit="1" customWidth="1"/>
    <col min="15109" max="15110" width="11.1640625" style="87" customWidth="1"/>
    <col min="15111" max="15111" width="22.9140625" style="87" customWidth="1"/>
    <col min="15112" max="15112" width="16.6640625" style="87" bestFit="1" customWidth="1"/>
    <col min="15113" max="15118" width="11.1640625" style="87" customWidth="1"/>
    <col min="15119" max="15119" width="40.08203125" style="87" customWidth="1"/>
    <col min="15120" max="15359" width="10" style="87" customWidth="1"/>
    <col min="15360" max="15361" width="5.1640625" style="87"/>
    <col min="15362" max="15362" width="10" style="87" customWidth="1"/>
    <col min="15363" max="15363" width="12.6640625" style="87" bestFit="1" customWidth="1"/>
    <col min="15364" max="15364" width="22.6640625" style="87" bestFit="1" customWidth="1"/>
    <col min="15365" max="15366" width="11.1640625" style="87" customWidth="1"/>
    <col min="15367" max="15367" width="22.9140625" style="87" customWidth="1"/>
    <col min="15368" max="15368" width="16.6640625" style="87" bestFit="1" customWidth="1"/>
    <col min="15369" max="15374" width="11.1640625" style="87" customWidth="1"/>
    <col min="15375" max="15375" width="40.08203125" style="87" customWidth="1"/>
    <col min="15376" max="15615" width="10" style="87" customWidth="1"/>
    <col min="15616" max="15617" width="5.1640625" style="87"/>
    <col min="15618" max="15618" width="10" style="87" customWidth="1"/>
    <col min="15619" max="15619" width="12.6640625" style="87" bestFit="1" customWidth="1"/>
    <col min="15620" max="15620" width="22.6640625" style="87" bestFit="1" customWidth="1"/>
    <col min="15621" max="15622" width="11.1640625" style="87" customWidth="1"/>
    <col min="15623" max="15623" width="22.9140625" style="87" customWidth="1"/>
    <col min="15624" max="15624" width="16.6640625" style="87" bestFit="1" customWidth="1"/>
    <col min="15625" max="15630" width="11.1640625" style="87" customWidth="1"/>
    <col min="15631" max="15631" width="40.08203125" style="87" customWidth="1"/>
    <col min="15632" max="15871" width="10" style="87" customWidth="1"/>
    <col min="15872" max="15873" width="5.1640625" style="87"/>
    <col min="15874" max="15874" width="10" style="87" customWidth="1"/>
    <col min="15875" max="15875" width="12.6640625" style="87" bestFit="1" customWidth="1"/>
    <col min="15876" max="15876" width="22.6640625" style="87" bestFit="1" customWidth="1"/>
    <col min="15877" max="15878" width="11.1640625" style="87" customWidth="1"/>
    <col min="15879" max="15879" width="22.9140625" style="87" customWidth="1"/>
    <col min="15880" max="15880" width="16.6640625" style="87" bestFit="1" customWidth="1"/>
    <col min="15881" max="15886" width="11.1640625" style="87" customWidth="1"/>
    <col min="15887" max="15887" width="40.08203125" style="87" customWidth="1"/>
    <col min="15888" max="16127" width="10" style="87" customWidth="1"/>
    <col min="16128" max="16129" width="5.1640625" style="87"/>
    <col min="16130" max="16130" width="10" style="87" customWidth="1"/>
    <col min="16131" max="16131" width="12.6640625" style="87" bestFit="1" customWidth="1"/>
    <col min="16132" max="16132" width="22.6640625" style="87" bestFit="1" customWidth="1"/>
    <col min="16133" max="16134" width="11.1640625" style="87" customWidth="1"/>
    <col min="16135" max="16135" width="22.9140625" style="87" customWidth="1"/>
    <col min="16136" max="16136" width="16.6640625" style="87" bestFit="1" customWidth="1"/>
    <col min="16137" max="16142" width="11.1640625" style="87" customWidth="1"/>
    <col min="16143" max="16143" width="40.08203125" style="87" customWidth="1"/>
    <col min="16144" max="16384" width="10" style="87" customWidth="1"/>
  </cols>
  <sheetData>
    <row r="1" spans="1:15" s="88" customFormat="1" ht="15">
      <c r="A1" s="95" t="s">
        <v>120</v>
      </c>
      <c r="B1" s="95" t="s">
        <v>119</v>
      </c>
      <c r="C1" s="93" t="s">
        <v>118</v>
      </c>
      <c r="D1" s="93" t="s">
        <v>117</v>
      </c>
      <c r="E1" s="93" t="s">
        <v>116</v>
      </c>
      <c r="F1" s="93" t="s">
        <v>115</v>
      </c>
      <c r="G1" s="93" t="s">
        <v>114</v>
      </c>
      <c r="H1" s="93" t="s">
        <v>113</v>
      </c>
      <c r="I1" s="94" t="s">
        <v>112</v>
      </c>
      <c r="J1" s="94" t="s">
        <v>111</v>
      </c>
      <c r="K1" s="93" t="s">
        <v>110</v>
      </c>
      <c r="L1" s="93" t="s">
        <v>109</v>
      </c>
      <c r="M1" s="93" t="s">
        <v>108</v>
      </c>
      <c r="N1" s="93" t="s">
        <v>107</v>
      </c>
      <c r="O1" s="92" t="s">
        <v>106</v>
      </c>
    </row>
    <row r="2" spans="1:15" s="88" customFormat="1" ht="15">
      <c r="A2" s="89">
        <v>36</v>
      </c>
      <c r="B2" s="89" t="s">
        <v>97</v>
      </c>
      <c r="C2" s="89" t="s">
        <v>95</v>
      </c>
      <c r="D2" s="89" t="s">
        <v>105</v>
      </c>
      <c r="E2" s="89" t="s">
        <v>95</v>
      </c>
      <c r="F2" s="89" t="s">
        <v>94</v>
      </c>
      <c r="G2" s="89" t="s">
        <v>20</v>
      </c>
      <c r="H2" s="89" t="s">
        <v>104</v>
      </c>
      <c r="I2" s="91">
        <v>44299</v>
      </c>
      <c r="J2" s="91">
        <v>44302</v>
      </c>
      <c r="K2" s="89">
        <v>1216</v>
      </c>
      <c r="L2" s="89">
        <v>500</v>
      </c>
      <c r="M2" s="89">
        <v>3</v>
      </c>
      <c r="N2" s="89">
        <f t="shared" ref="N2:N8" si="0">L2*M2</f>
        <v>1500</v>
      </c>
      <c r="O2" s="89"/>
    </row>
    <row r="3" spans="1:15" s="88" customFormat="1" ht="15">
      <c r="A3" s="89">
        <v>124</v>
      </c>
      <c r="B3" s="89" t="s">
        <v>97</v>
      </c>
      <c r="C3" s="89" t="s">
        <v>95</v>
      </c>
      <c r="D3" s="89" t="s">
        <v>103</v>
      </c>
      <c r="E3" s="89" t="s">
        <v>95</v>
      </c>
      <c r="F3" s="89" t="s">
        <v>94</v>
      </c>
      <c r="G3" s="89" t="s">
        <v>20</v>
      </c>
      <c r="H3" s="89" t="s">
        <v>93</v>
      </c>
      <c r="I3" s="91">
        <v>44299</v>
      </c>
      <c r="J3" s="91">
        <v>44302</v>
      </c>
      <c r="K3" s="89">
        <v>901</v>
      </c>
      <c r="L3" s="89">
        <v>500</v>
      </c>
      <c r="M3" s="89">
        <v>3</v>
      </c>
      <c r="N3" s="89">
        <f t="shared" si="0"/>
        <v>1500</v>
      </c>
      <c r="O3" s="89"/>
    </row>
    <row r="4" spans="1:15" s="88" customFormat="1" ht="15">
      <c r="A4" s="89">
        <v>125</v>
      </c>
      <c r="B4" s="89" t="s">
        <v>97</v>
      </c>
      <c r="C4" s="89" t="s">
        <v>101</v>
      </c>
      <c r="D4" s="89" t="s">
        <v>102</v>
      </c>
      <c r="E4" s="89" t="s">
        <v>101</v>
      </c>
      <c r="F4" s="89" t="s">
        <v>94</v>
      </c>
      <c r="G4" s="89" t="s">
        <v>20</v>
      </c>
      <c r="H4" s="89" t="s">
        <v>93</v>
      </c>
      <c r="I4" s="91">
        <v>44299</v>
      </c>
      <c r="J4" s="91">
        <v>44302</v>
      </c>
      <c r="K4" s="89">
        <v>1201</v>
      </c>
      <c r="L4" s="89">
        <v>500</v>
      </c>
      <c r="M4" s="89">
        <v>3</v>
      </c>
      <c r="N4" s="89">
        <f t="shared" si="0"/>
        <v>1500</v>
      </c>
      <c r="O4" s="89"/>
    </row>
    <row r="5" spans="1:15" s="88" customFormat="1" ht="15">
      <c r="A5" s="89">
        <v>126</v>
      </c>
      <c r="B5" s="89" t="s">
        <v>97</v>
      </c>
      <c r="C5" s="89" t="s">
        <v>95</v>
      </c>
      <c r="D5" s="89" t="s">
        <v>100</v>
      </c>
      <c r="E5" s="89" t="s">
        <v>95</v>
      </c>
      <c r="F5" s="89" t="s">
        <v>94</v>
      </c>
      <c r="G5" s="89" t="s">
        <v>20</v>
      </c>
      <c r="H5" s="89" t="s">
        <v>93</v>
      </c>
      <c r="I5" s="91">
        <v>44299</v>
      </c>
      <c r="J5" s="91">
        <v>44302</v>
      </c>
      <c r="K5" s="89">
        <v>805</v>
      </c>
      <c r="L5" s="89">
        <v>500</v>
      </c>
      <c r="M5" s="89">
        <v>3</v>
      </c>
      <c r="N5" s="89">
        <f t="shared" si="0"/>
        <v>1500</v>
      </c>
      <c r="O5" s="89"/>
    </row>
    <row r="6" spans="1:15" s="88" customFormat="1" ht="15">
      <c r="A6" s="89">
        <v>127</v>
      </c>
      <c r="B6" s="89" t="s">
        <v>97</v>
      </c>
      <c r="C6" s="89" t="s">
        <v>95</v>
      </c>
      <c r="D6" s="89" t="s">
        <v>99</v>
      </c>
      <c r="E6" s="89" t="s">
        <v>95</v>
      </c>
      <c r="F6" s="89" t="s">
        <v>94</v>
      </c>
      <c r="G6" s="89" t="s">
        <v>20</v>
      </c>
      <c r="H6" s="89" t="s">
        <v>93</v>
      </c>
      <c r="I6" s="91">
        <v>44299</v>
      </c>
      <c r="J6" s="91">
        <v>44302</v>
      </c>
      <c r="K6" s="89">
        <v>1701</v>
      </c>
      <c r="L6" s="89">
        <v>500</v>
      </c>
      <c r="M6" s="89">
        <v>3</v>
      </c>
      <c r="N6" s="89">
        <f t="shared" si="0"/>
        <v>1500</v>
      </c>
      <c r="O6" s="89"/>
    </row>
    <row r="7" spans="1:15" s="88" customFormat="1" ht="15">
      <c r="A7" s="89">
        <v>128</v>
      </c>
      <c r="B7" s="89" t="s">
        <v>97</v>
      </c>
      <c r="C7" s="89" t="s">
        <v>95</v>
      </c>
      <c r="D7" s="89" t="s">
        <v>98</v>
      </c>
      <c r="E7" s="89" t="s">
        <v>95</v>
      </c>
      <c r="F7" s="89" t="s">
        <v>94</v>
      </c>
      <c r="G7" s="89" t="s">
        <v>20</v>
      </c>
      <c r="H7" s="89" t="s">
        <v>93</v>
      </c>
      <c r="I7" s="91">
        <v>44299</v>
      </c>
      <c r="J7" s="91">
        <v>44302</v>
      </c>
      <c r="K7" s="89">
        <v>905</v>
      </c>
      <c r="L7" s="89">
        <v>500</v>
      </c>
      <c r="M7" s="89">
        <v>3</v>
      </c>
      <c r="N7" s="89">
        <f t="shared" si="0"/>
        <v>1500</v>
      </c>
      <c r="O7" s="89"/>
    </row>
    <row r="8" spans="1:15" s="88" customFormat="1" ht="15">
      <c r="A8" s="89">
        <v>129</v>
      </c>
      <c r="B8" s="89" t="s">
        <v>97</v>
      </c>
      <c r="C8" s="89" t="s">
        <v>95</v>
      </c>
      <c r="D8" s="89" t="s">
        <v>96</v>
      </c>
      <c r="E8" s="89" t="s">
        <v>95</v>
      </c>
      <c r="F8" s="89" t="s">
        <v>94</v>
      </c>
      <c r="G8" s="89" t="s">
        <v>20</v>
      </c>
      <c r="H8" s="89" t="s">
        <v>93</v>
      </c>
      <c r="I8" s="91">
        <v>44299</v>
      </c>
      <c r="J8" s="91">
        <v>44302</v>
      </c>
      <c r="K8" s="89">
        <v>1001</v>
      </c>
      <c r="L8" s="89">
        <v>500</v>
      </c>
      <c r="M8" s="89">
        <v>3</v>
      </c>
      <c r="N8" s="89">
        <f t="shared" si="0"/>
        <v>1500</v>
      </c>
      <c r="O8" s="89"/>
    </row>
    <row r="9" spans="1:15" s="88" customFormat="1" ht="15">
      <c r="A9" s="150" t="s">
        <v>92</v>
      </c>
      <c r="B9" s="151"/>
      <c r="C9" s="151"/>
      <c r="D9" s="151"/>
      <c r="E9" s="151"/>
      <c r="F9" s="151"/>
      <c r="G9" s="151"/>
      <c r="H9" s="151"/>
      <c r="I9" s="151"/>
      <c r="J9" s="151"/>
      <c r="K9" s="151"/>
      <c r="L9" s="151"/>
      <c r="M9" s="152"/>
      <c r="N9" s="90">
        <f>SUM(N2:N8)</f>
        <v>10500</v>
      </c>
      <c r="O9" s="89"/>
    </row>
  </sheetData>
  <mergeCells count="1">
    <mergeCell ref="A9:M9"/>
  </mergeCells>
  <phoneticPr fontId="4" type="noConversion"/>
  <dataValidations count="1">
    <dataValidation showDropDown="1" showInputMessage="1" showErrorMessage="1" sqref="I1:K1 JE1:JG1 TA1:TC1 ACW1:ACY1 AMS1:AMU1 AWO1:AWQ1 BGK1:BGM1 BQG1:BQI1 CAC1:CAE1 CJY1:CKA1 CTU1:CTW1 DDQ1:DDS1 DNM1:DNO1 DXI1:DXK1 EHE1:EHG1 ERA1:ERC1 FAW1:FAY1 FKS1:FKU1 FUO1:FUQ1 GEK1:GEM1 GOG1:GOI1 GYC1:GYE1 HHY1:HIA1 HRU1:HRW1 IBQ1:IBS1 ILM1:ILO1 IVI1:IVK1 JFE1:JFG1 JPA1:JPC1 JYW1:JYY1 KIS1:KIU1 KSO1:KSQ1 LCK1:LCM1 LMG1:LMI1 LWC1:LWE1 MFY1:MGA1 MPU1:MPW1 MZQ1:MZS1 NJM1:NJO1 NTI1:NTK1 ODE1:ODG1 ONA1:ONC1 OWW1:OWY1 PGS1:PGU1 PQO1:PQQ1 QAK1:QAM1 QKG1:QKI1 QUC1:QUE1 RDY1:REA1 RNU1:RNW1 RXQ1:RXS1 SHM1:SHO1 SRI1:SRK1 TBE1:TBG1 TLA1:TLC1 TUW1:TUY1 UES1:UEU1 UOO1:UOQ1 UYK1:UYM1 VIG1:VII1 VSC1:VSE1 WBY1:WCA1 WLU1:WLW1 WVQ1:WVS1" xr:uid="{E94C5998-704A-4A3F-B2CC-AAF90B2DC753}"/>
  </dataValidations>
  <pageMargins left="0.7" right="0.7" top="0.75" bottom="0.7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伤口 top down会议</vt:lpstr>
      <vt:lpstr>住房明细-伤口topdown</vt:lpstr>
      <vt:lpstr>'伤口 top down会议'!Print_Area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Shi</dc:creator>
  <cp:lastModifiedBy>Guo Haiyan</cp:lastModifiedBy>
  <cp:lastPrinted>2021-05-18T06:44:32Z</cp:lastPrinted>
  <dcterms:created xsi:type="dcterms:W3CDTF">2021-03-08T06:09:44Z</dcterms:created>
  <dcterms:modified xsi:type="dcterms:W3CDTF">2021-05-18T07:00:32Z</dcterms:modified>
</cp:coreProperties>
</file>