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202309北京欧拓新加坡航展/"/>
    </mc:Choice>
  </mc:AlternateContent>
  <bookViews>
    <workbookView xWindow="840" yWindow="1140" windowWidth="18540" windowHeight="11620"/>
  </bookViews>
  <sheets>
    <sheet name="新加坡" sheetId="23" r:id="rId1"/>
    <sheet name="Sheet1" sheetId="20" state="hidden" r:id="rId2"/>
  </sheets>
  <definedNames>
    <definedName name="_xlnm.Print_Area" localSheetId="0">新加坡!$A$4:$G$43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23" l="1"/>
  <c r="G28" i="23"/>
  <c r="G29" i="23"/>
  <c r="G25" i="23"/>
  <c r="G22" i="23"/>
  <c r="G23" i="23"/>
  <c r="G24" i="23"/>
  <c r="G19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33" i="23"/>
  <c r="G35" i="23"/>
  <c r="G27" i="23"/>
  <c r="G6" i="23"/>
  <c r="G21" i="23"/>
  <c r="G32" i="23"/>
  <c r="G37" i="23"/>
  <c r="G38" i="23"/>
  <c r="G39" i="23"/>
  <c r="G40" i="23"/>
  <c r="G41" i="23"/>
  <c r="G42" i="23"/>
  <c r="E2" i="20"/>
  <c r="E3" i="20"/>
  <c r="E4" i="20"/>
  <c r="E5" i="20"/>
  <c r="E6" i="20"/>
  <c r="E7" i="20"/>
  <c r="E9" i="20"/>
  <c r="E10" i="20"/>
  <c r="E11" i="20"/>
  <c r="E13" i="20"/>
  <c r="E14" i="20"/>
  <c r="E16" i="20"/>
  <c r="E17" i="20"/>
  <c r="E32" i="20"/>
  <c r="E34" i="20"/>
</calcChain>
</file>

<file path=xl/sharedStrings.xml><?xml version="1.0" encoding="utf-8"?>
<sst xmlns="http://schemas.openxmlformats.org/spreadsheetml/2006/main" count="142" uniqueCount="121">
  <si>
    <t>No.</t>
  </si>
  <si>
    <t>项目</t>
  </si>
  <si>
    <t>内容</t>
  </si>
  <si>
    <t>数量</t>
  </si>
  <si>
    <t>单价（元）</t>
  </si>
  <si>
    <t>总额（元）</t>
  </si>
  <si>
    <t>备注</t>
  </si>
  <si>
    <t>项</t>
  </si>
  <si>
    <t>电脑及线材辅料</t>
  </si>
  <si>
    <t>多媒体</t>
  </si>
  <si>
    <t>电视机</t>
  </si>
  <si>
    <t>台</t>
  </si>
  <si>
    <t>其他</t>
  </si>
  <si>
    <t>伴手礼</t>
  </si>
  <si>
    <t>现场搭建及人员(含第三方）</t>
  </si>
  <si>
    <t>场地搭建</t>
  </si>
  <si>
    <t>场馆费</t>
  </si>
  <si>
    <t>物料</t>
  </si>
  <si>
    <t>活动背景板</t>
  </si>
  <si>
    <t>晚宴背景板</t>
  </si>
  <si>
    <t>签到台（含布置）</t>
  </si>
  <si>
    <t>指引板（含水牌架子）</t>
  </si>
  <si>
    <t>物料设计（含所有活动物料）</t>
  </si>
  <si>
    <t>物料印刷（含所有活动物料）</t>
  </si>
  <si>
    <t>设备</t>
  </si>
  <si>
    <t>显示屏</t>
  </si>
  <si>
    <t>音响设备、话筒</t>
  </si>
  <si>
    <t>客商邀请</t>
  </si>
  <si>
    <t>客商邀请及对接</t>
  </si>
  <si>
    <t>活动策划及统筹</t>
  </si>
  <si>
    <t>晚宴</t>
  </si>
  <si>
    <t>晚餐（分餐）</t>
  </si>
  <si>
    <t>茶歇</t>
  </si>
  <si>
    <t>摄影师</t>
  </si>
  <si>
    <t>摄像师</t>
  </si>
  <si>
    <t>云相册</t>
  </si>
  <si>
    <t>短视频剪辑</t>
  </si>
  <si>
    <t>花艺采购</t>
  </si>
  <si>
    <t>伴手礼采购</t>
  </si>
  <si>
    <t>酒店停车</t>
  </si>
  <si>
    <t>人工</t>
  </si>
  <si>
    <t>场地执行</t>
  </si>
  <si>
    <t>住宿</t>
  </si>
  <si>
    <t>酒店住宿</t>
  </si>
  <si>
    <t>小计</t>
  </si>
  <si>
    <t>税</t>
  </si>
  <si>
    <t>总计</t>
  </si>
  <si>
    <t>康辉工作人员</t>
    <rPh sb="0" eb="1">
      <t>kang hui gong zuo nre yuan</t>
    </rPh>
    <rPh sb="4" eb="5">
      <t>ren yuan</t>
    </rPh>
    <phoneticPr fontId="19" type="noConversion"/>
  </si>
  <si>
    <t>项</t>
    <rPh sb="0" eb="1">
      <t>xiang mu</t>
    </rPh>
    <phoneticPr fontId="19" type="noConversion"/>
  </si>
  <si>
    <t>据实结算</t>
    <rPh sb="0" eb="1">
      <t>ju shi jie suan</t>
    </rPh>
    <phoneticPr fontId="19" type="noConversion"/>
  </si>
  <si>
    <t>数量</t>
    <rPh sb="0" eb="1">
      <t>shu liang</t>
    </rPh>
    <phoneticPr fontId="19" type="noConversion"/>
  </si>
  <si>
    <t>单位</t>
    <rPh sb="0" eb="1">
      <t>dan wei</t>
    </rPh>
    <phoneticPr fontId="19" type="noConversion"/>
  </si>
  <si>
    <t>搭建人工、运费</t>
    <rPh sb="2" eb="3">
      <t>ren gong</t>
    </rPh>
    <rPh sb="5" eb="6">
      <t>yun feo</t>
    </rPh>
    <phoneticPr fontId="19" type="noConversion"/>
  </si>
  <si>
    <t>安装搭建人工及运费，包含制作人工</t>
    <rPh sb="10" eb="11">
      <t>bao han zhi zuo ren gong</t>
    </rPh>
    <phoneticPr fontId="19" type="noConversion"/>
  </si>
  <si>
    <t>包含进场、撤场</t>
    <rPh sb="0" eb="1">
      <t>bao han</t>
    </rPh>
    <rPh sb="2" eb="3">
      <t>jin chang</t>
    </rPh>
    <phoneticPr fontId="19" type="noConversion"/>
  </si>
  <si>
    <t>双面背景板</t>
    <rPh sb="0" eb="1">
      <t>shuang mian bei jing ban</t>
    </rPh>
    <phoneticPr fontId="19" type="noConversion"/>
  </si>
  <si>
    <t>背景板</t>
    <phoneticPr fontId="19" type="noConversion"/>
  </si>
  <si>
    <t>顶部门楣</t>
    <rPh sb="0" eb="1">
      <t>ding bu</t>
    </rPh>
    <rPh sb="2" eb="3">
      <t>men mei</t>
    </rPh>
    <phoneticPr fontId="19" type="noConversion"/>
  </si>
  <si>
    <t>不包含射灯</t>
    <rPh sb="0" eb="1">
      <t>bu bao han</t>
    </rPh>
    <rPh sb="3" eb="4">
      <t>she deng</t>
    </rPh>
    <phoneticPr fontId="19" type="noConversion"/>
  </si>
  <si>
    <t>格栏式拱门架</t>
  </si>
  <si>
    <t>地台</t>
    <rPh sb="0" eb="1">
      <t>di tai</t>
    </rPh>
    <phoneticPr fontId="19" type="noConversion"/>
  </si>
  <si>
    <t>LED灯带</t>
    <rPh sb="3" eb="4">
      <t>deng dai</t>
    </rPh>
    <phoneticPr fontId="19" type="noConversion"/>
  </si>
  <si>
    <t>接待台</t>
    <rPh sb="0" eb="1">
      <t>jie dai tai</t>
    </rPh>
    <phoneticPr fontId="19" type="noConversion"/>
  </si>
  <si>
    <t>logo非立体</t>
    <rPh sb="4" eb="5">
      <t>fei</t>
    </rPh>
    <rPh sb="5" eb="6">
      <t>li ti</t>
    </rPh>
    <phoneticPr fontId="19" type="noConversion"/>
  </si>
  <si>
    <t>小计</t>
    <phoneticPr fontId="19" type="noConversion"/>
  </si>
  <si>
    <t>租赁</t>
    <rPh sb="0" eb="1">
      <t>zu lin</t>
    </rPh>
    <phoneticPr fontId="19" type="noConversion"/>
  </si>
  <si>
    <t>洽谈桌椅</t>
    <rPh sb="0" eb="1">
      <t>qia tan zuo yi</t>
    </rPh>
    <rPh sb="2" eb="3">
      <t>zhuo yi</t>
    </rPh>
    <phoneticPr fontId="19" type="noConversion"/>
  </si>
  <si>
    <t>其他费</t>
    <rPh sb="0" eb="1">
      <t>qi ta</t>
    </rPh>
    <phoneticPr fontId="19" type="noConversion"/>
  </si>
  <si>
    <t>设计费</t>
    <rPh sb="0" eb="1">
      <t>she ji fei</t>
    </rPh>
    <phoneticPr fontId="19" type="noConversion"/>
  </si>
  <si>
    <t>3D及平面设计</t>
    <rPh sb="2" eb="3">
      <t>ji</t>
    </rPh>
    <rPh sb="3" eb="4">
      <t>ping mian she ji</t>
    </rPh>
    <phoneticPr fontId="19" type="noConversion"/>
  </si>
  <si>
    <t>两组，每组一桌三椅</t>
    <rPh sb="0" eb="1">
      <t>liang zu</t>
    </rPh>
    <rPh sb="3" eb="4">
      <t>mei zu</t>
    </rPh>
    <rPh sb="5" eb="6">
      <t>yi zhuo</t>
    </rPh>
    <rPh sb="7" eb="8">
      <t>san yi</t>
    </rPh>
    <rPh sb="8" eb="9">
      <t>yi zi</t>
    </rPh>
    <phoneticPr fontId="19" type="noConversion"/>
  </si>
  <si>
    <t>组</t>
    <rPh sb="0" eb="1">
      <t>zu</t>
    </rPh>
    <phoneticPr fontId="19" type="noConversion"/>
  </si>
  <si>
    <t>免收取</t>
    <rPh sb="0" eb="1">
      <t>mian shou qu</t>
    </rPh>
    <rPh sb="1" eb="2">
      <t>shou qu</t>
    </rPh>
    <phoneticPr fontId="19" type="noConversion"/>
  </si>
  <si>
    <t>报价公司</t>
  </si>
  <si>
    <t>联系人</t>
  </si>
  <si>
    <t>项目日期/地点</t>
  </si>
  <si>
    <t>康辉集团北京国际会议展览有限公司</t>
    <rPh sb="0" eb="1">
      <t>kang hui ji tuan</t>
    </rPh>
    <rPh sb="4" eb="5">
      <t>bei jing guo ji hui yi zhan lan you xian gong si</t>
    </rPh>
    <phoneticPr fontId="19" type="noConversion"/>
  </si>
  <si>
    <t>2023/09 新加坡世博展馆</t>
    <rPh sb="8" eb="9">
      <t>xin jia p</t>
    </rPh>
    <rPh sb="11" eb="12">
      <t>shi bo zhan guan</t>
    </rPh>
    <phoneticPr fontId="19" type="noConversion"/>
  </si>
  <si>
    <t>2023新加坡航展 欧拓展位预算</t>
    <rPh sb="4" eb="5">
      <t>xin jia p</t>
    </rPh>
    <rPh sb="7" eb="8">
      <t>hang zhan</t>
    </rPh>
    <rPh sb="10" eb="11">
      <t>ou tuo zhan wei</t>
    </rPh>
    <rPh sb="14" eb="15">
      <t>yu suan</t>
    </rPh>
    <phoneticPr fontId="19" type="noConversion"/>
  </si>
  <si>
    <t>王靖楠13426367496 / wangjingnan@cct.cn</t>
    <phoneticPr fontId="19" type="noConversion"/>
  </si>
  <si>
    <t>木结构裱高清喷绘写真画面，错层异形，6m长*3.5m高*0.2m厚</t>
    <rPh sb="10" eb="11">
      <t>hua mian</t>
    </rPh>
    <rPh sb="13" eb="14">
      <t>cuo ceng</t>
    </rPh>
    <rPh sb="15" eb="16">
      <t>yi xing</t>
    </rPh>
    <rPh sb="20" eb="21">
      <t>chang</t>
    </rPh>
    <rPh sb="26" eb="27">
      <t>gao</t>
    </rPh>
    <rPh sb="32" eb="33">
      <t>hou</t>
    </rPh>
    <phoneticPr fontId="19" type="noConversion"/>
  </si>
  <si>
    <t>平方米</t>
    <rPh sb="0" eb="1">
      <t>ping fang mi</t>
    </rPh>
    <phoneticPr fontId="19" type="noConversion"/>
  </si>
  <si>
    <t>顶部半圆形门楣</t>
    <rPh sb="0" eb="1">
      <t>ding bu</t>
    </rPh>
    <rPh sb="2" eb="3">
      <t>ban yuan xing</t>
    </rPh>
    <rPh sb="5" eb="6">
      <t>men mei</t>
    </rPh>
    <phoneticPr fontId="19" type="noConversion"/>
  </si>
  <si>
    <t>3D Logo立体字</t>
    <rPh sb="7" eb="8">
      <t>li ti zi</t>
    </rPh>
    <phoneticPr fontId="19" type="noConversion"/>
  </si>
  <si>
    <t>厚度0.03m</t>
    <rPh sb="0" eb="1">
      <t>hou du</t>
    </rPh>
    <phoneticPr fontId="19" type="noConversion"/>
  </si>
  <si>
    <t>套</t>
    <rPh sb="0" eb="1">
      <t>tao</t>
    </rPh>
    <phoneticPr fontId="19" type="noConversion"/>
  </si>
  <si>
    <t>白色，异形，内嵌LED柔性灯带，4.8m长*1m高*0.1m厚</t>
    <rPh sb="0" eb="1">
      <t>bai se</t>
    </rPh>
    <rPh sb="3" eb="4">
      <t>yi xing</t>
    </rPh>
    <rPh sb="4" eb="5">
      <t>xing</t>
    </rPh>
    <rPh sb="6" eb="7">
      <t>nei</t>
    </rPh>
    <rPh sb="7" eb="8">
      <t>qian</t>
    </rPh>
    <rPh sb="11" eb="12">
      <t>rou xing deng dai</t>
    </rPh>
    <rPh sb="20" eb="21">
      <t>chang</t>
    </rPh>
    <rPh sb="24" eb="25">
      <t>gao</t>
    </rPh>
    <rPh sb="30" eb="31">
      <t>hou</t>
    </rPh>
    <phoneticPr fontId="19" type="noConversion"/>
  </si>
  <si>
    <t>木结构裱高清喷绘写真画面，6m长*1m高*1m厚</t>
    <phoneticPr fontId="19" type="noConversion"/>
  </si>
  <si>
    <t>木结构异形，4.8m长*2.6m高*1m宽</t>
    <rPh sb="0" eb="1">
      <t>mu jie gou</t>
    </rPh>
    <rPh sb="3" eb="4">
      <t>yi xing</t>
    </rPh>
    <rPh sb="10" eb="11">
      <t>chang</t>
    </rPh>
    <rPh sb="16" eb="17">
      <t>gao</t>
    </rPh>
    <rPh sb="20" eb="21">
      <t>kuan</t>
    </rPh>
    <phoneticPr fontId="19" type="noConversion"/>
  </si>
  <si>
    <t>双层：防火板+三聚氰胺板，6m长*3m宽*0.1m高</t>
    <rPh sb="0" eb="1">
      <t>shuang ceng</t>
    </rPh>
    <rPh sb="3" eb="4">
      <t>fang huo ban</t>
    </rPh>
    <rPh sb="7" eb="8">
      <t>san ju qing an ban</t>
    </rPh>
    <rPh sb="15" eb="16">
      <t>chang</t>
    </rPh>
    <rPh sb="19" eb="20">
      <t>kuan</t>
    </rPh>
    <rPh sb="25" eb="26">
      <t>gao</t>
    </rPh>
    <phoneticPr fontId="19" type="noConversion"/>
  </si>
  <si>
    <t>背景板异形部分，30m</t>
    <rPh sb="0" eb="1">
      <t>bei jing ban</t>
    </rPh>
    <rPh sb="3" eb="4">
      <t>yi xing</t>
    </rPh>
    <rPh sb="5" eb="6">
      <t>bu fen</t>
    </rPh>
    <phoneticPr fontId="19" type="noConversion"/>
  </si>
  <si>
    <t>米</t>
    <rPh sb="0" eb="1">
      <t>mi</t>
    </rPh>
    <phoneticPr fontId="19" type="noConversion"/>
  </si>
  <si>
    <t>木结构裱高清喷绘写真画面或涂料，白色部分凸起，1.8m长*1m高*0.6m宽</t>
    <rPh sb="10" eb="11">
      <t>hua mian</t>
    </rPh>
    <rPh sb="12" eb="13">
      <t>huo</t>
    </rPh>
    <rPh sb="13" eb="14">
      <t>tu liao</t>
    </rPh>
    <rPh sb="16" eb="17">
      <t>bai se bu fen</t>
    </rPh>
    <rPh sb="20" eb="21">
      <t>tu qi</t>
    </rPh>
    <rPh sb="27" eb="28">
      <t>chang</t>
    </rPh>
    <rPh sb="31" eb="32">
      <t>gao</t>
    </rPh>
    <rPh sb="37" eb="38">
      <t>kuan</t>
    </rPh>
    <phoneticPr fontId="19" type="noConversion"/>
  </si>
  <si>
    <t>长臂射灯</t>
    <rPh sb="0" eb="1">
      <t>chang</t>
    </rPh>
    <rPh sb="1" eb="2">
      <t>bi</t>
    </rPh>
    <rPh sb="2" eb="3">
      <t>she deng</t>
    </rPh>
    <phoneticPr fontId="19" type="noConversion"/>
  </si>
  <si>
    <t>包含长臂射灯及射灯</t>
    <rPh sb="0" eb="1">
      <t>bao han</t>
    </rPh>
    <rPh sb="2" eb="3">
      <t>chang bi she deng</t>
    </rPh>
    <rPh sb="6" eb="7">
      <t>ji</t>
    </rPh>
    <rPh sb="7" eb="8">
      <t>she deng</t>
    </rPh>
    <phoneticPr fontId="19" type="noConversion"/>
  </si>
  <si>
    <t>支</t>
    <rPh sb="0" eb="1">
      <t>zhi</t>
    </rPh>
    <phoneticPr fontId="19" type="noConversion"/>
  </si>
  <si>
    <t>筒灯</t>
    <rPh sb="0" eb="1">
      <t>tong deng</t>
    </rPh>
    <phoneticPr fontId="19" type="noConversion"/>
  </si>
  <si>
    <t>包含电源插座</t>
    <rPh sb="0" eb="1">
      <t>bao han</t>
    </rPh>
    <rPh sb="2" eb="3">
      <t>dian yuan cha zuo</t>
    </rPh>
    <phoneticPr fontId="19" type="noConversion"/>
  </si>
  <si>
    <t>广告架</t>
    <rPh sb="0" eb="1">
      <t>guang gao jia</t>
    </rPh>
    <phoneticPr fontId="19" type="noConversion"/>
  </si>
  <si>
    <t>个</t>
    <rPh sb="0" eb="1">
      <t>ge</t>
    </rPh>
    <phoneticPr fontId="19" type="noConversion"/>
  </si>
  <si>
    <t>飞机模型</t>
    <rPh sb="0" eb="1">
      <t>fei ji mo xing</t>
    </rPh>
    <phoneticPr fontId="19" type="noConversion"/>
  </si>
  <si>
    <t>共计：</t>
    <rPh sb="0" eb="1">
      <t>gong ji</t>
    </rPh>
    <phoneticPr fontId="19" type="noConversion"/>
  </si>
  <si>
    <t>服务费10%：</t>
    <rPh sb="0" eb="1">
      <t>fu wu fei</t>
    </rPh>
    <phoneticPr fontId="19" type="noConversion"/>
  </si>
  <si>
    <t>税点6%（增值税专用发票）：</t>
    <rPh sb="5" eb="6">
      <t>zeng zhi shui</t>
    </rPh>
    <rPh sb="8" eb="9">
      <t>zhuan yong fa p</t>
    </rPh>
    <phoneticPr fontId="19" type="noConversion"/>
  </si>
  <si>
    <t>总计：</t>
    <rPh sb="0" eb="1">
      <t>zong ji</t>
    </rPh>
    <phoneticPr fontId="19" type="noConversion"/>
  </si>
  <si>
    <t>搭建及设备</t>
    <phoneticPr fontId="19" type="noConversion"/>
  </si>
  <si>
    <t>亚克力logo牌</t>
    <rPh sb="0" eb="1">
      <t>ya ke li</t>
    </rPh>
    <rPh sb="7" eb="8">
      <t>pai</t>
    </rPh>
    <phoneticPr fontId="19" type="noConversion"/>
  </si>
  <si>
    <t>包含透明亚克力、即时贴logo、美工钉固定，1.5m*0.85m</t>
    <rPh sb="0" eb="1">
      <t>bao han</t>
    </rPh>
    <rPh sb="2" eb="3">
      <t>tou ming ya ke li</t>
    </rPh>
    <rPh sb="8" eb="9">
      <t>ji shi tie</t>
    </rPh>
    <rPh sb="16" eb="17">
      <t>mei gong ding</t>
    </rPh>
    <rPh sb="19" eb="20">
      <t>gu ding</t>
    </rPh>
    <phoneticPr fontId="19" type="noConversion"/>
  </si>
  <si>
    <t>立体字</t>
    <rPh sb="0" eb="1">
      <t>li ti zi</t>
    </rPh>
    <phoneticPr fontId="19" type="noConversion"/>
  </si>
  <si>
    <t>公司名称、solgan立体字，国内制作，包含新加坡安装费</t>
    <rPh sb="0" eb="1">
      <t>gong si ming cheng</t>
    </rPh>
    <rPh sb="11" eb="12">
      <t>li ti zi</t>
    </rPh>
    <rPh sb="15" eb="16">
      <t>guo nei zhi zuo</t>
    </rPh>
    <rPh sb="20" eb="21">
      <t>bao han xin jia p</t>
    </rPh>
    <rPh sb="25" eb="26">
      <t>an zhuang fei</t>
    </rPh>
    <phoneticPr fontId="19" type="noConversion"/>
  </si>
  <si>
    <t>高清LCD显示器，55寸</t>
    <rPh sb="0" eb="1">
      <t>gao qing</t>
    </rPh>
    <rPh sb="5" eb="6">
      <t>xian shi qi</t>
    </rPh>
    <rPh sb="11" eb="12">
      <t>cun</t>
    </rPh>
    <phoneticPr fontId="19" type="noConversion"/>
  </si>
  <si>
    <t>绿植租赁</t>
    <rPh sb="0" eb="1">
      <t>lü zhi zu lin</t>
    </rPh>
    <phoneticPr fontId="19" type="noConversion"/>
  </si>
  <si>
    <t>充电风扇，定制，北京30、新加坡70</t>
    <rPh sb="0" eb="1">
      <t>chon dian</t>
    </rPh>
    <rPh sb="2" eb="3">
      <t>feng shan</t>
    </rPh>
    <rPh sb="5" eb="6">
      <t>ding z</t>
    </rPh>
    <rPh sb="8" eb="9">
      <t>bei jing</t>
    </rPh>
    <rPh sb="13" eb="14">
      <t>xin jia p</t>
    </rPh>
    <phoneticPr fontId="19" type="noConversion"/>
  </si>
  <si>
    <t>用于悬挂，2架350，1架380</t>
    <rPh sb="0" eb="1">
      <t>yong yu xuan gua</t>
    </rPh>
    <rPh sb="6" eb="7">
      <t>jia</t>
    </rPh>
    <rPh sb="12" eb="13">
      <t>jia</t>
    </rPh>
    <phoneticPr fontId="19" type="noConversion"/>
  </si>
  <si>
    <t>包含跨境物流费用</t>
    <rPh sb="0" eb="1">
      <t>bao han</t>
    </rPh>
    <rPh sb="2" eb="3">
      <t>kua jing</t>
    </rPh>
    <rPh sb="4" eb="5">
      <t>wu liu fei yong</t>
    </rPh>
    <phoneticPr fontId="19" type="noConversion"/>
  </si>
  <si>
    <t>均包含GST</t>
    <rPh sb="0" eb="1">
      <t>jun bao han</t>
    </rPh>
    <phoneticPr fontId="19" type="noConversion"/>
  </si>
  <si>
    <t>现场采买</t>
    <phoneticPr fontId="19" type="noConversion"/>
  </si>
  <si>
    <t>超市（咖啡机、咖啡胶囊、饼干、搅拌棒、垃圾袋、插排等）1200，27日展馆午餐7份470，28日展馆午餐2份200，鲜花5盆800</t>
    <rPh sb="0" eb="1">
      <t>chao shi</t>
    </rPh>
    <rPh sb="3" eb="4">
      <t>ka fie ji</t>
    </rPh>
    <rPh sb="7" eb="8">
      <t>ka fei jiao nang</t>
    </rPh>
    <rPh sb="12" eb="13">
      <t>bing gan</t>
    </rPh>
    <rPh sb="15" eb="16">
      <t>jiao ban bang</t>
    </rPh>
    <rPh sb="19" eb="20">
      <t>la ji dai</t>
    </rPh>
    <rPh sb="23" eb="24">
      <t>cha pai</t>
    </rPh>
    <rPh sb="25" eb="26">
      <t>deng</t>
    </rPh>
    <rPh sb="34" eb="35">
      <t>ri</t>
    </rPh>
    <rPh sb="35" eb="36">
      <t>zhan guan wu can</t>
    </rPh>
    <rPh sb="40" eb="41">
      <t>fen</t>
    </rPh>
    <rPh sb="47" eb="48">
      <t>ri</t>
    </rPh>
    <rPh sb="48" eb="49">
      <t>zhan guan</t>
    </rPh>
    <rPh sb="50" eb="51">
      <t>wu can</t>
    </rPh>
    <rPh sb="53" eb="54">
      <t>fen</t>
    </rPh>
    <rPh sb="58" eb="59">
      <t>xian h</t>
    </rPh>
    <rPh sb="61" eb="62">
      <t>pen</t>
    </rPh>
    <phoneticPr fontId="19" type="noConversion"/>
  </si>
  <si>
    <t>机票5094，住宿（9月24日-29日）5660，签证280，餐饮补助（24日-28日）1000</t>
    <rPh sb="0" eb="1">
      <t>ji piao</t>
    </rPh>
    <rPh sb="7" eb="8">
      <t>zhu su</t>
    </rPh>
    <rPh sb="11" eb="12">
      <t>yue</t>
    </rPh>
    <rPh sb="14" eb="15">
      <t>ri</t>
    </rPh>
    <rPh sb="18" eb="19">
      <t>ri</t>
    </rPh>
    <rPh sb="25" eb="26">
      <t>qian zheng</t>
    </rPh>
    <rPh sb="31" eb="32">
      <t>can yin bu zhu</t>
    </rPh>
    <rPh sb="33" eb="34">
      <t>bu zhu</t>
    </rPh>
    <rPh sb="38" eb="39">
      <t>ri</t>
    </rPh>
    <rPh sb="42" eb="43">
      <t>ri</t>
    </rPh>
    <phoneticPr fontId="19" type="noConversion"/>
  </si>
  <si>
    <t>报馆费1900，保险费用2500，报馆初次电费免收取，现场电费11800</t>
    <rPh sb="0" eb="1">
      <t>bao guan suo xu</t>
    </rPh>
    <rPh sb="2" eb="3">
      <t>fei</t>
    </rPh>
    <rPh sb="8" eb="9">
      <t>bao xian fei yong</t>
    </rPh>
    <rPh sb="17" eb="18">
      <t>bao</t>
    </rPh>
    <rPh sb="18" eb="19">
      <t>guan</t>
    </rPh>
    <rPh sb="19" eb="20">
      <t>chu ci</t>
    </rPh>
    <rPh sb="21" eb="22">
      <t>dian fei</t>
    </rPh>
    <rPh sb="23" eb="24">
      <t>mian shou qu</t>
    </rPh>
    <rPh sb="24" eb="25">
      <t>shou qu</t>
    </rPh>
    <rPh sb="27" eb="28">
      <t>xian chang</t>
    </rPh>
    <rPh sb="29" eb="30">
      <t>dian fei</t>
    </rPh>
    <phoneticPr fontId="19" type="noConversion"/>
  </si>
  <si>
    <t>结算日期</t>
    <rPh sb="0" eb="1">
      <t>jie suan</t>
    </rPh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</si>
</sst>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6" formatCode="_ * #,##0.00_ ;_ * \-#,##0.00_ ;_ * &quot;-&quot;??_ ;_ @_ "/>
    <numFmt numFmtId="177" formatCode="_ [$¥-804]* #,##0_ ;_ [$¥-804]* \-#,##0_ ;_ [$¥-804]* &quot;-&quot;??_ ;_ @_ "/>
    <numFmt numFmtId="178" formatCode="_(\¥* #,##0.00_);_(\¥* \(#,##0.00\);_(\¥* &quot;-&quot;??_);_(@_)"/>
  </numFmts>
  <fonts count="24" x14ac:knownFonts="1">
    <font>
      <sz val="12"/>
      <color indexed="8"/>
      <name val="宋体"/>
      <charset val="134"/>
    </font>
    <font>
      <b/>
      <sz val="9"/>
      <color rgb="FFFFFFFF"/>
      <name val="微软雅黑"/>
      <family val="2"/>
      <charset val="134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8"/>
      <name val="Arial"/>
      <family val="2"/>
    </font>
    <font>
      <b/>
      <sz val="9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color theme="0"/>
      <name val="微软雅黑"/>
      <family val="2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宋体"/>
      <family val="3"/>
      <charset val="134"/>
    </font>
    <font>
      <b/>
      <sz val="18"/>
      <color indexed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EB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176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 readingOrder="1"/>
    </xf>
    <xf numFmtId="0" fontId="1" fillId="2" borderId="0" xfId="0" applyFont="1" applyFill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 readingOrder="1"/>
    </xf>
    <xf numFmtId="3" fontId="3" fillId="0" borderId="0" xfId="0" applyNumberFormat="1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3" borderId="0" xfId="0" applyFont="1" applyFill="1" applyAlignment="1">
      <alignment horizontal="center" vertical="center" wrapText="1" readingOrder="1"/>
    </xf>
    <xf numFmtId="3" fontId="5" fillId="3" borderId="0" xfId="0" applyNumberFormat="1" applyFont="1" applyFill="1" applyAlignment="1">
      <alignment horizontal="center" vertical="center" wrapText="1" readingOrder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177" fontId="8" fillId="0" borderId="1" xfId="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>
      <alignment vertical="center"/>
    </xf>
    <xf numFmtId="177" fontId="14" fillId="2" borderId="1" xfId="4" applyNumberFormat="1" applyFont="1" applyFill="1" applyBorder="1" applyAlignment="1">
      <alignment horizontal="right" vertical="center"/>
    </xf>
    <xf numFmtId="0" fontId="15" fillId="2" borderId="1" xfId="0" applyFont="1" applyFill="1" applyBorder="1">
      <alignment vertical="center"/>
    </xf>
    <xf numFmtId="10" fontId="7" fillId="0" borderId="0" xfId="0" applyNumberFormat="1" applyFont="1">
      <alignment vertical="center"/>
    </xf>
    <xf numFmtId="0" fontId="22" fillId="0" borderId="0" xfId="0" applyFont="1">
      <alignment vertical="center"/>
    </xf>
    <xf numFmtId="14" fontId="21" fillId="0" borderId="0" xfId="0" applyNumberFormat="1" applyFont="1" applyBorder="1" applyAlignment="1">
      <alignment vertical="center" wrapText="1"/>
    </xf>
    <xf numFmtId="31" fontId="21" fillId="0" borderId="0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43" fontId="6" fillId="0" borderId="0" xfId="0" applyNumberFormat="1" applyFont="1">
      <alignment vertical="center"/>
    </xf>
    <xf numFmtId="0" fontId="1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177" fontId="8" fillId="0" borderId="1" xfId="4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31" fontId="21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right" vertical="center"/>
    </xf>
  </cellXfs>
  <cellStyles count="7">
    <cellStyle name="Norm੎੎ 5" xfId="3"/>
    <cellStyle name="常规" xfId="0" builtinId="0"/>
    <cellStyle name="常规 2" xfId="6"/>
    <cellStyle name="常规 6" xfId="1"/>
    <cellStyle name="逗号 2" xfId="4"/>
    <cellStyle name="普通 2" xfId="2"/>
    <cellStyle name="一般_Sheet1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E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8"/>
  <sheetViews>
    <sheetView tabSelected="1" topLeftCell="A30" zoomScale="92" zoomScaleNormal="85" workbookViewId="0">
      <selection activeCell="G42" sqref="G42"/>
    </sheetView>
  </sheetViews>
  <sheetFormatPr baseColWidth="10" defaultColWidth="9" defaultRowHeight="18" x14ac:dyDescent="0.15"/>
  <cols>
    <col min="1" max="1" width="5.33203125" style="14" customWidth="1"/>
    <col min="2" max="2" width="21.33203125" style="15" customWidth="1"/>
    <col min="3" max="3" width="42.1640625" style="15" bestFit="1" customWidth="1"/>
    <col min="4" max="4" width="5.33203125" style="15" bestFit="1" customWidth="1"/>
    <col min="5" max="5" width="10" style="15" customWidth="1"/>
    <col min="6" max="6" width="41.1640625" style="15" customWidth="1"/>
    <col min="7" max="7" width="12" style="15" bestFit="1" customWidth="1"/>
    <col min="8" max="8" width="18" style="15" bestFit="1" customWidth="1"/>
    <col min="9" max="9" width="9" style="15"/>
    <col min="10" max="10" width="11" style="15" bestFit="1" customWidth="1"/>
    <col min="11" max="16384" width="9" style="15"/>
  </cols>
  <sheetData>
    <row r="1" spans="1:9" ht="35" customHeight="1" x14ac:dyDescent="0.15">
      <c r="A1" s="49" t="s">
        <v>78</v>
      </c>
      <c r="B1" s="49"/>
      <c r="C1" s="49"/>
      <c r="D1" s="49"/>
      <c r="E1" s="49"/>
      <c r="F1" s="49"/>
      <c r="G1" s="49"/>
      <c r="H1" s="49"/>
    </row>
    <row r="2" spans="1:9" s="43" customFormat="1" ht="30" customHeight="1" x14ac:dyDescent="0.15">
      <c r="A2" s="54" t="s">
        <v>73</v>
      </c>
      <c r="B2" s="54"/>
      <c r="C2" s="46" t="s">
        <v>76</v>
      </c>
      <c r="D2" s="55" t="s">
        <v>120</v>
      </c>
      <c r="E2" s="55"/>
      <c r="F2" s="56">
        <v>45207</v>
      </c>
      <c r="G2" s="56"/>
      <c r="H2" s="56"/>
      <c r="I2" s="44"/>
    </row>
    <row r="3" spans="1:9" s="43" customFormat="1" ht="30" customHeight="1" x14ac:dyDescent="0.15">
      <c r="A3" s="54" t="s">
        <v>74</v>
      </c>
      <c r="B3" s="54"/>
      <c r="C3" s="46" t="s">
        <v>79</v>
      </c>
      <c r="D3" s="55" t="s">
        <v>75</v>
      </c>
      <c r="E3" s="55"/>
      <c r="F3" s="57" t="s">
        <v>77</v>
      </c>
      <c r="G3" s="57"/>
      <c r="H3" s="57"/>
      <c r="I3" s="45"/>
    </row>
    <row r="4" spans="1:9" s="12" customFormat="1" ht="16" x14ac:dyDescent="0.15">
      <c r="A4" s="16" t="s">
        <v>0</v>
      </c>
      <c r="B4" s="16" t="s">
        <v>1</v>
      </c>
      <c r="C4" s="17" t="s">
        <v>2</v>
      </c>
      <c r="D4" s="53" t="s">
        <v>3</v>
      </c>
      <c r="E4" s="53"/>
      <c r="F4" s="18" t="s">
        <v>4</v>
      </c>
      <c r="G4" s="18" t="s">
        <v>5</v>
      </c>
      <c r="H4" s="18" t="s">
        <v>6</v>
      </c>
    </row>
    <row r="5" spans="1:9" s="12" customFormat="1" ht="18" customHeight="1" x14ac:dyDescent="0.15">
      <c r="A5" s="19">
        <v>1</v>
      </c>
      <c r="B5" s="20" t="s">
        <v>105</v>
      </c>
      <c r="C5" s="21"/>
      <c r="D5" s="21" t="s">
        <v>50</v>
      </c>
      <c r="E5" s="21" t="s">
        <v>51</v>
      </c>
      <c r="F5" s="21"/>
      <c r="G5" s="21"/>
      <c r="H5" s="22"/>
    </row>
    <row r="6" spans="1:9" s="12" customFormat="1" ht="38" customHeight="1" x14ac:dyDescent="0.15">
      <c r="A6" s="23">
        <v>1.1000000000000001</v>
      </c>
      <c r="B6" s="24" t="s">
        <v>56</v>
      </c>
      <c r="C6" s="24" t="s">
        <v>80</v>
      </c>
      <c r="D6" s="26">
        <v>21</v>
      </c>
      <c r="E6" s="26" t="s">
        <v>81</v>
      </c>
      <c r="F6" s="27">
        <v>800</v>
      </c>
      <c r="G6" s="28">
        <f t="shared" ref="G6:G18" si="0">F6*D6</f>
        <v>16800</v>
      </c>
      <c r="H6" s="29" t="s">
        <v>55</v>
      </c>
    </row>
    <row r="7" spans="1:9" s="12" customFormat="1" ht="18" customHeight="1" x14ac:dyDescent="0.15">
      <c r="A7" s="23">
        <v>1.2</v>
      </c>
      <c r="B7" s="24" t="s">
        <v>82</v>
      </c>
      <c r="C7" s="25" t="s">
        <v>86</v>
      </c>
      <c r="D7" s="26">
        <v>5</v>
      </c>
      <c r="E7" s="26" t="s">
        <v>81</v>
      </c>
      <c r="F7" s="27">
        <v>850</v>
      </c>
      <c r="G7" s="28">
        <f t="shared" si="0"/>
        <v>4250</v>
      </c>
      <c r="H7" s="30"/>
    </row>
    <row r="8" spans="1:9" s="12" customFormat="1" ht="18" customHeight="1" x14ac:dyDescent="0.15">
      <c r="A8" s="23">
        <v>1.3</v>
      </c>
      <c r="B8" s="24" t="s">
        <v>83</v>
      </c>
      <c r="C8" s="25" t="s">
        <v>84</v>
      </c>
      <c r="D8" s="26">
        <v>1</v>
      </c>
      <c r="E8" s="26" t="s">
        <v>85</v>
      </c>
      <c r="F8" s="27">
        <v>1500</v>
      </c>
      <c r="G8" s="28">
        <f t="shared" si="0"/>
        <v>1500</v>
      </c>
      <c r="H8" s="30"/>
    </row>
    <row r="9" spans="1:9" s="12" customFormat="1" ht="18" customHeight="1" x14ac:dyDescent="0.15">
      <c r="A9" s="23">
        <v>1.4</v>
      </c>
      <c r="B9" s="24" t="s">
        <v>57</v>
      </c>
      <c r="C9" s="25" t="s">
        <v>87</v>
      </c>
      <c r="D9" s="26">
        <v>6</v>
      </c>
      <c r="E9" s="26" t="s">
        <v>81</v>
      </c>
      <c r="F9" s="27">
        <v>700</v>
      </c>
      <c r="G9" s="28">
        <f t="shared" si="0"/>
        <v>4200</v>
      </c>
      <c r="H9" s="30" t="s">
        <v>58</v>
      </c>
    </row>
    <row r="10" spans="1:9" s="12" customFormat="1" ht="18" customHeight="1" x14ac:dyDescent="0.15">
      <c r="A10" s="23">
        <v>1.5</v>
      </c>
      <c r="B10" s="24" t="s">
        <v>59</v>
      </c>
      <c r="C10" s="31" t="s">
        <v>88</v>
      </c>
      <c r="D10" s="26">
        <v>5</v>
      </c>
      <c r="E10" s="26" t="s">
        <v>81</v>
      </c>
      <c r="F10" s="27">
        <v>1750</v>
      </c>
      <c r="G10" s="28">
        <f t="shared" si="0"/>
        <v>8750</v>
      </c>
      <c r="H10" s="30"/>
    </row>
    <row r="11" spans="1:9" s="12" customFormat="1" ht="18" customHeight="1" x14ac:dyDescent="0.15">
      <c r="A11" s="23">
        <v>1.6</v>
      </c>
      <c r="B11" s="24" t="s">
        <v>60</v>
      </c>
      <c r="C11" s="31" t="s">
        <v>89</v>
      </c>
      <c r="D11" s="32">
        <v>18</v>
      </c>
      <c r="E11" s="26" t="s">
        <v>81</v>
      </c>
      <c r="F11" s="27">
        <v>330</v>
      </c>
      <c r="G11" s="28">
        <f t="shared" si="0"/>
        <v>5940</v>
      </c>
      <c r="H11" s="30"/>
    </row>
    <row r="12" spans="1:9" s="12" customFormat="1" ht="18" customHeight="1" x14ac:dyDescent="0.15">
      <c r="A12" s="23">
        <v>1.7</v>
      </c>
      <c r="B12" s="24" t="s">
        <v>61</v>
      </c>
      <c r="C12" s="31" t="s">
        <v>90</v>
      </c>
      <c r="D12" s="32">
        <v>30</v>
      </c>
      <c r="E12" s="26" t="s">
        <v>91</v>
      </c>
      <c r="F12" s="27">
        <v>150</v>
      </c>
      <c r="G12" s="28">
        <f t="shared" si="0"/>
        <v>4500</v>
      </c>
      <c r="H12" s="30"/>
    </row>
    <row r="13" spans="1:9" s="12" customFormat="1" ht="28" x14ac:dyDescent="0.15">
      <c r="A13" s="23">
        <v>1.8</v>
      </c>
      <c r="B13" s="24" t="s">
        <v>62</v>
      </c>
      <c r="C13" s="24" t="s">
        <v>92</v>
      </c>
      <c r="D13" s="32">
        <v>1</v>
      </c>
      <c r="E13" s="26" t="s">
        <v>48</v>
      </c>
      <c r="F13" s="27">
        <v>8000</v>
      </c>
      <c r="G13" s="28">
        <f t="shared" si="0"/>
        <v>8000</v>
      </c>
      <c r="H13" s="30" t="s">
        <v>63</v>
      </c>
    </row>
    <row r="14" spans="1:9" s="12" customFormat="1" ht="16" x14ac:dyDescent="0.15">
      <c r="A14" s="23">
        <v>1.9</v>
      </c>
      <c r="B14" s="24" t="s">
        <v>106</v>
      </c>
      <c r="C14" s="24" t="s">
        <v>107</v>
      </c>
      <c r="D14" s="32">
        <v>1.3</v>
      </c>
      <c r="E14" s="26" t="s">
        <v>81</v>
      </c>
      <c r="F14" s="27">
        <v>2000</v>
      </c>
      <c r="G14" s="28">
        <f t="shared" si="0"/>
        <v>2600</v>
      </c>
      <c r="H14" s="30"/>
    </row>
    <row r="15" spans="1:9" s="12" customFormat="1" ht="16" x14ac:dyDescent="0.15">
      <c r="A15" s="23">
        <v>1.1000000000000001</v>
      </c>
      <c r="B15" s="24" t="s">
        <v>108</v>
      </c>
      <c r="C15" s="24" t="s">
        <v>109</v>
      </c>
      <c r="D15" s="32">
        <v>2</v>
      </c>
      <c r="E15" s="26" t="s">
        <v>71</v>
      </c>
      <c r="F15" s="27">
        <v>450</v>
      </c>
      <c r="G15" s="28">
        <f t="shared" si="0"/>
        <v>900</v>
      </c>
      <c r="H15" s="30"/>
    </row>
    <row r="16" spans="1:9" s="12" customFormat="1" ht="18" customHeight="1" x14ac:dyDescent="0.15">
      <c r="A16" s="23">
        <v>2.1</v>
      </c>
      <c r="B16" s="24" t="s">
        <v>93</v>
      </c>
      <c r="C16" s="25" t="s">
        <v>94</v>
      </c>
      <c r="D16" s="32">
        <v>9</v>
      </c>
      <c r="E16" s="26" t="s">
        <v>95</v>
      </c>
      <c r="F16" s="27">
        <v>700</v>
      </c>
      <c r="G16" s="28">
        <f t="shared" si="0"/>
        <v>6300</v>
      </c>
      <c r="H16" s="30"/>
    </row>
    <row r="17" spans="1:10" s="12" customFormat="1" ht="18" customHeight="1" x14ac:dyDescent="0.15">
      <c r="A17" s="23">
        <v>2.2000000000000002</v>
      </c>
      <c r="B17" s="24" t="s">
        <v>96</v>
      </c>
      <c r="C17" s="25"/>
      <c r="D17" s="32">
        <v>6</v>
      </c>
      <c r="E17" s="26" t="s">
        <v>95</v>
      </c>
      <c r="F17" s="27">
        <v>350</v>
      </c>
      <c r="G17" s="28">
        <f t="shared" si="0"/>
        <v>2100</v>
      </c>
      <c r="H17" s="30"/>
    </row>
    <row r="18" spans="1:10" s="12" customFormat="1" ht="18" customHeight="1" x14ac:dyDescent="0.15">
      <c r="A18" s="23">
        <v>2.2999999999999998</v>
      </c>
      <c r="B18" s="24" t="s">
        <v>8</v>
      </c>
      <c r="C18" s="31" t="s">
        <v>97</v>
      </c>
      <c r="D18" s="26">
        <v>1</v>
      </c>
      <c r="E18" s="26" t="s">
        <v>7</v>
      </c>
      <c r="F18" s="27">
        <v>1500</v>
      </c>
      <c r="G18" s="28">
        <f t="shared" si="0"/>
        <v>1500</v>
      </c>
      <c r="H18" s="30"/>
    </row>
    <row r="19" spans="1:10" s="12" customFormat="1" ht="18" customHeight="1" x14ac:dyDescent="0.15">
      <c r="A19" s="50" t="s">
        <v>64</v>
      </c>
      <c r="B19" s="51"/>
      <c r="C19" s="51"/>
      <c r="D19" s="51"/>
      <c r="E19" s="51"/>
      <c r="F19" s="52"/>
      <c r="G19" s="28">
        <f>SUM(G6:G18)</f>
        <v>67340</v>
      </c>
      <c r="H19" s="30"/>
    </row>
    <row r="20" spans="1:10" s="12" customFormat="1" ht="18" customHeight="1" x14ac:dyDescent="0.15">
      <c r="A20" s="19">
        <v>2</v>
      </c>
      <c r="B20" s="20" t="s">
        <v>65</v>
      </c>
      <c r="C20" s="21"/>
      <c r="D20" s="21"/>
      <c r="E20" s="21"/>
      <c r="F20" s="21"/>
      <c r="G20" s="21"/>
      <c r="H20" s="22"/>
    </row>
    <row r="21" spans="1:10" s="12" customFormat="1" ht="18" customHeight="1" x14ac:dyDescent="0.15">
      <c r="A21" s="23">
        <v>2.1</v>
      </c>
      <c r="B21" s="24" t="s">
        <v>10</v>
      </c>
      <c r="C21" s="31" t="s">
        <v>110</v>
      </c>
      <c r="D21" s="26">
        <v>1</v>
      </c>
      <c r="E21" s="26" t="s">
        <v>11</v>
      </c>
      <c r="F21" s="27">
        <v>1500</v>
      </c>
      <c r="G21" s="28">
        <f>D21*F21</f>
        <v>1500</v>
      </c>
      <c r="H21" s="30"/>
      <c r="J21" s="47"/>
    </row>
    <row r="22" spans="1:10" s="12" customFormat="1" ht="18" customHeight="1" x14ac:dyDescent="0.15">
      <c r="A22" s="23">
        <v>2.2000000000000002</v>
      </c>
      <c r="B22" s="24" t="s">
        <v>66</v>
      </c>
      <c r="C22" s="31" t="s">
        <v>70</v>
      </c>
      <c r="D22" s="26">
        <v>3</v>
      </c>
      <c r="E22" s="26" t="s">
        <v>71</v>
      </c>
      <c r="F22" s="27">
        <v>500</v>
      </c>
      <c r="G22" s="28">
        <f t="shared" ref="G22:G24" si="1">D22*F22</f>
        <v>1500</v>
      </c>
      <c r="H22" s="30"/>
    </row>
    <row r="23" spans="1:10" s="12" customFormat="1" ht="18" customHeight="1" x14ac:dyDescent="0.15">
      <c r="A23" s="23">
        <v>2.2999999999999998</v>
      </c>
      <c r="B23" s="24" t="s">
        <v>98</v>
      </c>
      <c r="C23" s="31"/>
      <c r="D23" s="26">
        <v>1</v>
      </c>
      <c r="E23" s="26" t="s">
        <v>99</v>
      </c>
      <c r="F23" s="27">
        <v>450</v>
      </c>
      <c r="G23" s="28">
        <f t="shared" si="1"/>
        <v>450</v>
      </c>
      <c r="H23" s="30"/>
    </row>
    <row r="24" spans="1:10" s="12" customFormat="1" ht="18" customHeight="1" x14ac:dyDescent="0.15">
      <c r="A24" s="23">
        <v>2.4</v>
      </c>
      <c r="B24" s="24" t="s">
        <v>111</v>
      </c>
      <c r="C24" s="31"/>
      <c r="D24" s="26">
        <v>2</v>
      </c>
      <c r="E24" s="26" t="s">
        <v>99</v>
      </c>
      <c r="F24" s="27">
        <v>500</v>
      </c>
      <c r="G24" s="28">
        <f t="shared" si="1"/>
        <v>1000</v>
      </c>
      <c r="H24" s="30"/>
    </row>
    <row r="25" spans="1:10" s="12" customFormat="1" ht="18" customHeight="1" x14ac:dyDescent="0.15">
      <c r="A25" s="50" t="s">
        <v>64</v>
      </c>
      <c r="B25" s="51"/>
      <c r="C25" s="51"/>
      <c r="D25" s="51"/>
      <c r="E25" s="51"/>
      <c r="F25" s="52"/>
      <c r="G25" s="28">
        <f>SUM(G21:G24)</f>
        <v>4450</v>
      </c>
      <c r="H25" s="30"/>
    </row>
    <row r="26" spans="1:10" s="12" customFormat="1" ht="18" customHeight="1" x14ac:dyDescent="0.15">
      <c r="A26" s="19">
        <v>3</v>
      </c>
      <c r="B26" s="20" t="s">
        <v>12</v>
      </c>
      <c r="C26" s="21"/>
      <c r="D26" s="21"/>
      <c r="E26" s="21"/>
      <c r="F26" s="21"/>
      <c r="G26" s="21"/>
      <c r="H26" s="22"/>
    </row>
    <row r="27" spans="1:10" s="12" customFormat="1" ht="18" customHeight="1" x14ac:dyDescent="0.15">
      <c r="A27" s="23">
        <v>3.1</v>
      </c>
      <c r="B27" s="24" t="s">
        <v>13</v>
      </c>
      <c r="C27" s="31" t="s">
        <v>112</v>
      </c>
      <c r="D27" s="26">
        <v>100</v>
      </c>
      <c r="E27" s="26" t="s">
        <v>99</v>
      </c>
      <c r="F27" s="27">
        <v>16.5</v>
      </c>
      <c r="G27" s="27">
        <f>F27*D27</f>
        <v>1650</v>
      </c>
      <c r="H27" s="30" t="s">
        <v>114</v>
      </c>
    </row>
    <row r="28" spans="1:10" s="12" customFormat="1" ht="18" customHeight="1" x14ac:dyDescent="0.15">
      <c r="A28" s="23">
        <v>3.2</v>
      </c>
      <c r="B28" s="24" t="s">
        <v>100</v>
      </c>
      <c r="C28" s="31" t="s">
        <v>113</v>
      </c>
      <c r="D28" s="26">
        <v>1</v>
      </c>
      <c r="E28" s="26" t="s">
        <v>48</v>
      </c>
      <c r="F28" s="27">
        <v>850</v>
      </c>
      <c r="G28" s="27">
        <f t="shared" ref="G28:G29" si="2">F28*D28</f>
        <v>850</v>
      </c>
      <c r="H28" s="30"/>
    </row>
    <row r="29" spans="1:10" s="12" customFormat="1" ht="42" x14ac:dyDescent="0.15">
      <c r="A29" s="23">
        <v>3.3</v>
      </c>
      <c r="B29" s="24" t="s">
        <v>116</v>
      </c>
      <c r="C29" s="48" t="s">
        <v>117</v>
      </c>
      <c r="D29" s="26">
        <v>1</v>
      </c>
      <c r="E29" s="26" t="s">
        <v>48</v>
      </c>
      <c r="F29" s="27">
        <v>2670</v>
      </c>
      <c r="G29" s="27">
        <f t="shared" si="2"/>
        <v>2670</v>
      </c>
      <c r="H29" s="30"/>
    </row>
    <row r="30" spans="1:10" s="12" customFormat="1" ht="18" customHeight="1" x14ac:dyDescent="0.15">
      <c r="A30" s="50" t="s">
        <v>64</v>
      </c>
      <c r="B30" s="51"/>
      <c r="C30" s="51"/>
      <c r="D30" s="51"/>
      <c r="E30" s="51"/>
      <c r="F30" s="52"/>
      <c r="G30" s="28">
        <f>SUM(G27:G29)</f>
        <v>5170</v>
      </c>
      <c r="H30" s="30"/>
    </row>
    <row r="31" spans="1:10" s="12" customFormat="1" ht="18" customHeight="1" x14ac:dyDescent="0.15">
      <c r="A31" s="19">
        <v>4</v>
      </c>
      <c r="B31" s="20" t="s">
        <v>14</v>
      </c>
      <c r="C31" s="21"/>
      <c r="D31" s="21"/>
      <c r="E31" s="21"/>
      <c r="F31" s="21"/>
      <c r="G31" s="21"/>
      <c r="H31" s="22"/>
    </row>
    <row r="32" spans="1:10" s="12" customFormat="1" ht="18" customHeight="1" x14ac:dyDescent="0.15">
      <c r="A32" s="23">
        <v>4.0999999999999996</v>
      </c>
      <c r="B32" s="24" t="s">
        <v>52</v>
      </c>
      <c r="C32" s="25" t="s">
        <v>53</v>
      </c>
      <c r="D32" s="26">
        <v>1</v>
      </c>
      <c r="E32" s="26" t="s">
        <v>7</v>
      </c>
      <c r="F32" s="27">
        <v>33000</v>
      </c>
      <c r="G32" s="28">
        <f>F32*D32</f>
        <v>33000</v>
      </c>
      <c r="H32" s="30" t="s">
        <v>54</v>
      </c>
    </row>
    <row r="33" spans="1:8" s="12" customFormat="1" ht="28" x14ac:dyDescent="0.15">
      <c r="A33" s="23">
        <v>4.2</v>
      </c>
      <c r="B33" s="24" t="s">
        <v>47</v>
      </c>
      <c r="C33" s="24" t="s">
        <v>118</v>
      </c>
      <c r="D33" s="26">
        <v>1</v>
      </c>
      <c r="E33" s="26" t="s">
        <v>48</v>
      </c>
      <c r="F33" s="27">
        <v>12034</v>
      </c>
      <c r="G33" s="28">
        <f t="shared" ref="G33" si="3">F33*D33</f>
        <v>12034</v>
      </c>
      <c r="H33" s="30" t="s">
        <v>49</v>
      </c>
    </row>
    <row r="34" spans="1:8" s="12" customFormat="1" ht="18" customHeight="1" x14ac:dyDescent="0.15">
      <c r="A34" s="23">
        <v>4.3</v>
      </c>
      <c r="B34" s="24" t="s">
        <v>68</v>
      </c>
      <c r="C34" s="25" t="s">
        <v>69</v>
      </c>
      <c r="D34" s="26">
        <v>1</v>
      </c>
      <c r="E34" s="26" t="s">
        <v>48</v>
      </c>
      <c r="F34" s="27">
        <v>6000</v>
      </c>
      <c r="G34" s="28">
        <v>0</v>
      </c>
      <c r="H34" s="33" t="s">
        <v>72</v>
      </c>
    </row>
    <row r="35" spans="1:8" s="12" customFormat="1" ht="18" customHeight="1" x14ac:dyDescent="0.15">
      <c r="A35" s="50" t="s">
        <v>64</v>
      </c>
      <c r="B35" s="51"/>
      <c r="C35" s="51"/>
      <c r="D35" s="51"/>
      <c r="E35" s="51"/>
      <c r="F35" s="52"/>
      <c r="G35" s="28">
        <f>SUM(G32:G34)</f>
        <v>45034</v>
      </c>
      <c r="H35" s="30"/>
    </row>
    <row r="36" spans="1:8" s="12" customFormat="1" ht="18" customHeight="1" x14ac:dyDescent="0.15">
      <c r="A36" s="19">
        <v>5</v>
      </c>
      <c r="B36" s="20" t="s">
        <v>67</v>
      </c>
      <c r="C36" s="21"/>
      <c r="D36" s="21"/>
      <c r="E36" s="21"/>
      <c r="F36" s="21"/>
      <c r="G36" s="21"/>
      <c r="H36" s="22"/>
    </row>
    <row r="37" spans="1:8" s="13" customFormat="1" ht="28" x14ac:dyDescent="0.15">
      <c r="A37" s="34">
        <v>5.0999999999999996</v>
      </c>
      <c r="B37" s="35" t="s">
        <v>16</v>
      </c>
      <c r="C37" s="35" t="s">
        <v>119</v>
      </c>
      <c r="D37" s="36">
        <v>1</v>
      </c>
      <c r="E37" s="36" t="s">
        <v>7</v>
      </c>
      <c r="F37" s="37">
        <v>16200</v>
      </c>
      <c r="G37" s="38">
        <f>F37*D37</f>
        <v>16200</v>
      </c>
      <c r="H37" s="39" t="s">
        <v>115</v>
      </c>
    </row>
    <row r="38" spans="1:8" s="13" customFormat="1" ht="16" x14ac:dyDescent="0.15">
      <c r="A38" s="50" t="s">
        <v>64</v>
      </c>
      <c r="B38" s="51"/>
      <c r="C38" s="51"/>
      <c r="D38" s="51"/>
      <c r="E38" s="51"/>
      <c r="F38" s="52"/>
      <c r="G38" s="38">
        <f>G37</f>
        <v>16200</v>
      </c>
      <c r="H38" s="39"/>
    </row>
    <row r="39" spans="1:8" ht="25" customHeight="1" x14ac:dyDescent="0.15">
      <c r="A39" s="58" t="s">
        <v>101</v>
      </c>
      <c r="B39" s="58"/>
      <c r="C39" s="58"/>
      <c r="D39" s="58"/>
      <c r="E39" s="58"/>
      <c r="F39" s="58"/>
      <c r="G39" s="40">
        <f>G19+G25+G30+G35+G38</f>
        <v>138194</v>
      </c>
      <c r="H39" s="41"/>
    </row>
    <row r="40" spans="1:8" ht="25" customHeight="1" x14ac:dyDescent="0.15">
      <c r="A40" s="58" t="s">
        <v>102</v>
      </c>
      <c r="B40" s="58"/>
      <c r="C40" s="58"/>
      <c r="D40" s="58"/>
      <c r="E40" s="58"/>
      <c r="F40" s="58"/>
      <c r="G40" s="40">
        <f>G39*0.1</f>
        <v>13819.400000000001</v>
      </c>
      <c r="H40" s="41"/>
    </row>
    <row r="41" spans="1:8" ht="25" customHeight="1" x14ac:dyDescent="0.15">
      <c r="A41" s="58" t="s">
        <v>103</v>
      </c>
      <c r="B41" s="58"/>
      <c r="C41" s="58"/>
      <c r="D41" s="58"/>
      <c r="E41" s="58"/>
      <c r="F41" s="58"/>
      <c r="G41" s="40">
        <f>(G39+G40)*0.06</f>
        <v>9120.8040000000001</v>
      </c>
      <c r="H41" s="41"/>
    </row>
    <row r="42" spans="1:8" ht="25" customHeight="1" x14ac:dyDescent="0.15">
      <c r="A42" s="58" t="s">
        <v>104</v>
      </c>
      <c r="B42" s="58"/>
      <c r="C42" s="58"/>
      <c r="D42" s="58"/>
      <c r="E42" s="58"/>
      <c r="F42" s="58"/>
      <c r="G42" s="40">
        <f>SUM(G39:G41)</f>
        <v>161134.204</v>
      </c>
      <c r="H42" s="41"/>
    </row>
    <row r="48" spans="1:8" x14ac:dyDescent="0.15">
      <c r="C48" s="42"/>
    </row>
  </sheetData>
  <mergeCells count="17">
    <mergeCell ref="A41:F41"/>
    <mergeCell ref="A40:F40"/>
    <mergeCell ref="A42:F42"/>
    <mergeCell ref="A38:F38"/>
    <mergeCell ref="A39:F39"/>
    <mergeCell ref="A35:F35"/>
    <mergeCell ref="A2:B2"/>
    <mergeCell ref="A3:B3"/>
    <mergeCell ref="D2:E2"/>
    <mergeCell ref="D3:E3"/>
    <mergeCell ref="F2:H2"/>
    <mergeCell ref="F3:H3"/>
    <mergeCell ref="A1:H1"/>
    <mergeCell ref="A19:F19"/>
    <mergeCell ref="A25:F25"/>
    <mergeCell ref="A30:F30"/>
    <mergeCell ref="D4:E4"/>
  </mergeCells>
  <phoneticPr fontId="19" type="noConversion"/>
  <pageMargins left="0.7" right="0.7" top="0.75" bottom="0.75" header="0.3" footer="0.3"/>
  <pageSetup paperSize="9" scale="7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6" workbookViewId="0">
      <selection activeCell="F24" sqref="F24:I35"/>
    </sheetView>
  </sheetViews>
  <sheetFormatPr baseColWidth="10" defaultColWidth="8.83203125" defaultRowHeight="15" x14ac:dyDescent="0.15"/>
  <cols>
    <col min="3" max="3" width="11.5" customWidth="1"/>
  </cols>
  <sheetData>
    <row r="1" spans="1:5" x14ac:dyDescent="0.15">
      <c r="A1" s="1"/>
      <c r="B1" s="2" t="s">
        <v>17</v>
      </c>
      <c r="C1" s="3"/>
      <c r="D1" s="3"/>
      <c r="E1" s="4"/>
    </row>
    <row r="2" spans="1:5" x14ac:dyDescent="0.15">
      <c r="A2" s="5">
        <v>1</v>
      </c>
      <c r="B2" s="6" t="s">
        <v>18</v>
      </c>
      <c r="C2" s="5">
        <v>500</v>
      </c>
      <c r="D2" s="5">
        <v>12</v>
      </c>
      <c r="E2" s="7">
        <f t="shared" ref="E2:E7" si="0">C2*D2</f>
        <v>6000</v>
      </c>
    </row>
    <row r="3" spans="1:5" x14ac:dyDescent="0.15">
      <c r="A3" s="5">
        <v>2</v>
      </c>
      <c r="B3" s="6" t="s">
        <v>19</v>
      </c>
      <c r="C3" s="5">
        <v>6000</v>
      </c>
      <c r="D3" s="5">
        <v>1</v>
      </c>
      <c r="E3" s="7">
        <f t="shared" si="0"/>
        <v>6000</v>
      </c>
    </row>
    <row r="4" spans="1:5" ht="28" x14ac:dyDescent="0.15">
      <c r="A4" s="5">
        <v>3</v>
      </c>
      <c r="B4" s="6" t="s">
        <v>20</v>
      </c>
      <c r="C4" s="5">
        <v>800</v>
      </c>
      <c r="D4" s="5">
        <v>1</v>
      </c>
      <c r="E4" s="7">
        <f t="shared" si="0"/>
        <v>800</v>
      </c>
    </row>
    <row r="5" spans="1:5" ht="28" x14ac:dyDescent="0.15">
      <c r="A5" s="5">
        <v>4</v>
      </c>
      <c r="B5" s="6" t="s">
        <v>21</v>
      </c>
      <c r="C5" s="5">
        <v>600</v>
      </c>
      <c r="D5" s="5">
        <v>4</v>
      </c>
      <c r="E5" s="7">
        <f t="shared" si="0"/>
        <v>2400</v>
      </c>
    </row>
    <row r="6" spans="1:5" ht="42" x14ac:dyDescent="0.15">
      <c r="A6" s="5">
        <v>5</v>
      </c>
      <c r="B6" s="6" t="s">
        <v>22</v>
      </c>
      <c r="C6" s="5">
        <v>10000</v>
      </c>
      <c r="D6" s="5">
        <v>1</v>
      </c>
      <c r="E6" s="7">
        <f t="shared" si="0"/>
        <v>10000</v>
      </c>
    </row>
    <row r="7" spans="1:5" ht="42" x14ac:dyDescent="0.15">
      <c r="A7" s="5">
        <v>6</v>
      </c>
      <c r="B7" s="6" t="s">
        <v>23</v>
      </c>
      <c r="C7" s="5">
        <v>30</v>
      </c>
      <c r="D7" s="5">
        <v>45</v>
      </c>
      <c r="E7" s="7">
        <f t="shared" si="0"/>
        <v>1350</v>
      </c>
    </row>
    <row r="8" spans="1:5" x14ac:dyDescent="0.15">
      <c r="A8" s="1"/>
      <c r="B8" s="2" t="s">
        <v>24</v>
      </c>
      <c r="C8" s="4"/>
      <c r="D8" s="4"/>
      <c r="E8" s="4"/>
    </row>
    <row r="9" spans="1:5" x14ac:dyDescent="0.15">
      <c r="A9" s="5">
        <v>1</v>
      </c>
      <c r="B9" s="6" t="s">
        <v>25</v>
      </c>
      <c r="C9" s="7">
        <v>10000</v>
      </c>
      <c r="D9" s="5">
        <v>1</v>
      </c>
      <c r="E9" s="7">
        <f>C9*D9</f>
        <v>10000</v>
      </c>
    </row>
    <row r="10" spans="1:5" ht="28" x14ac:dyDescent="0.15">
      <c r="A10" s="5">
        <v>2</v>
      </c>
      <c r="B10" s="6" t="s">
        <v>8</v>
      </c>
      <c r="C10" s="7">
        <v>1000</v>
      </c>
      <c r="D10" s="5">
        <v>1</v>
      </c>
      <c r="E10" s="7">
        <f>C10*D10</f>
        <v>1000</v>
      </c>
    </row>
    <row r="11" spans="1:5" ht="28" x14ac:dyDescent="0.15">
      <c r="A11" s="5">
        <v>3</v>
      </c>
      <c r="B11" s="6" t="s">
        <v>26</v>
      </c>
      <c r="C11" s="7">
        <v>10000</v>
      </c>
      <c r="D11" s="5">
        <v>1</v>
      </c>
      <c r="E11" s="7">
        <f>C11*D11</f>
        <v>10000</v>
      </c>
    </row>
    <row r="12" spans="1:5" x14ac:dyDescent="0.15">
      <c r="A12" s="1"/>
      <c r="B12" s="2" t="s">
        <v>27</v>
      </c>
      <c r="C12" s="4"/>
      <c r="D12" s="4"/>
      <c r="E12" s="4"/>
    </row>
    <row r="13" spans="1:5" ht="28" x14ac:dyDescent="0.15">
      <c r="A13" s="5">
        <v>1</v>
      </c>
      <c r="B13" s="6" t="s">
        <v>28</v>
      </c>
      <c r="C13" s="7">
        <v>100000</v>
      </c>
      <c r="D13" s="5">
        <v>1</v>
      </c>
      <c r="E13" s="7">
        <f>C13*D13</f>
        <v>100000</v>
      </c>
    </row>
    <row r="14" spans="1:5" ht="28" x14ac:dyDescent="0.15">
      <c r="A14" s="5">
        <v>2</v>
      </c>
      <c r="B14" s="6" t="s">
        <v>29</v>
      </c>
      <c r="C14" s="7">
        <v>25000</v>
      </c>
      <c r="D14" s="5">
        <v>1</v>
      </c>
      <c r="E14" s="7">
        <f>C14*D14</f>
        <v>25000</v>
      </c>
    </row>
    <row r="15" spans="1:5" x14ac:dyDescent="0.15">
      <c r="A15" s="1"/>
      <c r="B15" s="2" t="s">
        <v>30</v>
      </c>
      <c r="C15" s="4"/>
      <c r="D15" s="4"/>
      <c r="E15" s="4"/>
    </row>
    <row r="16" spans="1:5" ht="28" x14ac:dyDescent="0.15">
      <c r="A16" s="5">
        <v>1</v>
      </c>
      <c r="B16" s="6" t="s">
        <v>31</v>
      </c>
      <c r="C16" s="5">
        <v>55000</v>
      </c>
      <c r="D16" s="5">
        <v>1</v>
      </c>
      <c r="E16" s="7">
        <f>C16*D16</f>
        <v>55000</v>
      </c>
    </row>
    <row r="17" spans="1:5" x14ac:dyDescent="0.15">
      <c r="A17" s="5">
        <v>3</v>
      </c>
      <c r="B17" s="6" t="s">
        <v>32</v>
      </c>
      <c r="C17" s="5">
        <v>150</v>
      </c>
      <c r="D17" s="5">
        <v>45</v>
      </c>
      <c r="E17" s="7">
        <f>C17*D17</f>
        <v>6750</v>
      </c>
    </row>
    <row r="18" spans="1:5" x14ac:dyDescent="0.15">
      <c r="A18" s="1"/>
      <c r="B18" s="2" t="s">
        <v>9</v>
      </c>
      <c r="C18" s="4"/>
      <c r="D18" s="4"/>
      <c r="E18" s="4"/>
    </row>
    <row r="19" spans="1:5" x14ac:dyDescent="0.15">
      <c r="A19" s="5">
        <v>1</v>
      </c>
      <c r="B19" s="6" t="s">
        <v>33</v>
      </c>
      <c r="C19" s="5">
        <v>5000</v>
      </c>
      <c r="D19" s="5">
        <v>1</v>
      </c>
      <c r="E19" s="7">
        <v>5000</v>
      </c>
    </row>
    <row r="20" spans="1:5" x14ac:dyDescent="0.15">
      <c r="A20" s="5">
        <v>2</v>
      </c>
      <c r="B20" s="6" t="s">
        <v>34</v>
      </c>
      <c r="C20" s="5">
        <v>8000</v>
      </c>
      <c r="D20" s="5">
        <v>1</v>
      </c>
      <c r="E20" s="7">
        <v>8000</v>
      </c>
    </row>
    <row r="21" spans="1:5" x14ac:dyDescent="0.15">
      <c r="A21" s="5">
        <v>3</v>
      </c>
      <c r="B21" s="6" t="s">
        <v>35</v>
      </c>
      <c r="C21" s="5">
        <v>1500</v>
      </c>
      <c r="D21" s="5">
        <v>1</v>
      </c>
      <c r="E21" s="7">
        <v>1500</v>
      </c>
    </row>
    <row r="22" spans="1:5" x14ac:dyDescent="0.15">
      <c r="A22" s="5">
        <v>4</v>
      </c>
      <c r="B22" s="6" t="s">
        <v>36</v>
      </c>
      <c r="C22" s="5">
        <v>15000</v>
      </c>
      <c r="D22" s="5">
        <v>1</v>
      </c>
      <c r="E22" s="7">
        <v>15000</v>
      </c>
    </row>
    <row r="23" spans="1:5" x14ac:dyDescent="0.15">
      <c r="A23" s="1"/>
      <c r="B23" s="2" t="s">
        <v>12</v>
      </c>
      <c r="C23" s="4"/>
      <c r="D23" s="4"/>
      <c r="E23" s="4"/>
    </row>
    <row r="24" spans="1:5" x14ac:dyDescent="0.15">
      <c r="A24" s="5">
        <v>1</v>
      </c>
      <c r="B24" s="6" t="s">
        <v>37</v>
      </c>
      <c r="C24" s="5">
        <v>100</v>
      </c>
      <c r="D24" s="5">
        <v>45</v>
      </c>
      <c r="E24" s="7">
        <v>4500</v>
      </c>
    </row>
    <row r="25" spans="1:5" x14ac:dyDescent="0.15">
      <c r="A25" s="5">
        <v>2</v>
      </c>
      <c r="B25" s="6" t="s">
        <v>38</v>
      </c>
      <c r="C25" s="5">
        <v>235</v>
      </c>
      <c r="D25" s="5">
        <v>25</v>
      </c>
      <c r="E25" s="7">
        <v>5875</v>
      </c>
    </row>
    <row r="26" spans="1:5" x14ac:dyDescent="0.15">
      <c r="A26" s="5">
        <v>3</v>
      </c>
      <c r="B26" s="6" t="s">
        <v>39</v>
      </c>
      <c r="C26" s="5">
        <v>200</v>
      </c>
      <c r="D26" s="5">
        <v>2</v>
      </c>
      <c r="E26" s="5">
        <v>400</v>
      </c>
    </row>
    <row r="27" spans="1:5" x14ac:dyDescent="0.15">
      <c r="A27" s="1"/>
      <c r="B27" s="2" t="s">
        <v>40</v>
      </c>
      <c r="C27" s="4"/>
      <c r="D27" s="4"/>
      <c r="E27" s="4"/>
    </row>
    <row r="28" spans="1:5" x14ac:dyDescent="0.15">
      <c r="A28" s="5">
        <v>1</v>
      </c>
      <c r="B28" s="6" t="s">
        <v>15</v>
      </c>
      <c r="C28" s="5">
        <v>4000</v>
      </c>
      <c r="D28" s="5">
        <v>2</v>
      </c>
      <c r="E28" s="7">
        <v>8000</v>
      </c>
    </row>
    <row r="29" spans="1:5" x14ac:dyDescent="0.15">
      <c r="A29" s="5">
        <v>2</v>
      </c>
      <c r="B29" s="6" t="s">
        <v>41</v>
      </c>
      <c r="C29" s="5">
        <v>3000</v>
      </c>
      <c r="D29" s="5">
        <v>1</v>
      </c>
      <c r="E29" s="7">
        <v>3000</v>
      </c>
    </row>
    <row r="30" spans="1:5" x14ac:dyDescent="0.15">
      <c r="A30" s="1"/>
      <c r="B30" s="2" t="s">
        <v>42</v>
      </c>
      <c r="C30" s="4"/>
      <c r="D30" s="4"/>
      <c r="E30" s="4"/>
    </row>
    <row r="31" spans="1:5" x14ac:dyDescent="0.15">
      <c r="A31" s="5">
        <v>1</v>
      </c>
      <c r="B31" s="6" t="s">
        <v>43</v>
      </c>
      <c r="C31" s="5">
        <v>400</v>
      </c>
      <c r="D31" s="5">
        <v>15</v>
      </c>
      <c r="E31" s="7">
        <v>6000</v>
      </c>
    </row>
    <row r="32" spans="1:5" ht="23" x14ac:dyDescent="0.15">
      <c r="A32" s="8"/>
      <c r="B32" s="9"/>
      <c r="C32" s="8"/>
      <c r="D32" s="5" t="s">
        <v>44</v>
      </c>
      <c r="E32" s="7">
        <f>SUM(E2:E31)</f>
        <v>291575</v>
      </c>
    </row>
    <row r="33" spans="1:5" ht="23" x14ac:dyDescent="0.15">
      <c r="A33" s="8"/>
      <c r="B33" s="9"/>
      <c r="C33" s="9"/>
      <c r="D33" s="5" t="s">
        <v>45</v>
      </c>
      <c r="E33" s="7">
        <v>15888</v>
      </c>
    </row>
    <row r="34" spans="1:5" ht="23" x14ac:dyDescent="0.15">
      <c r="A34" s="8"/>
      <c r="B34" s="9"/>
      <c r="C34" s="9"/>
      <c r="D34" s="10" t="s">
        <v>46</v>
      </c>
      <c r="E34" s="11">
        <f>E32+E33</f>
        <v>307463</v>
      </c>
    </row>
  </sheetData>
  <phoneticPr fontId="19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新加坡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Hwalin-X</dc:creator>
  <cp:lastModifiedBy>Microsoft Office User</cp:lastModifiedBy>
  <cp:lastPrinted>2021-09-29T09:52:00Z</cp:lastPrinted>
  <dcterms:created xsi:type="dcterms:W3CDTF">2010-07-29T09:04:00Z</dcterms:created>
  <dcterms:modified xsi:type="dcterms:W3CDTF">2023-10-08T09:51:12Z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EB32511C8E8C41C39612C8AF170F7BF9</vt:lpwstr>
  </property>
  <property fmtid="{D5CDD505-2E9C-101B-9397-08002B2CF9AE}" pid="3" name="KSOProductBuildVer">
    <vt:lpwstr>2052-11.1.0.14036</vt:lpwstr>
  </property>
</Properties>
</file>