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tabRatio="500"/>
  </bookViews>
  <sheets>
    <sheet name="费用明细" sheetId="1" r:id="rId1"/>
    <sheet name="退票明细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5" i="1"/>
  <c r="G6" i="1"/>
  <c r="G3" i="1"/>
  <c r="G4" i="1"/>
  <c r="G29" i="1"/>
  <c r="G30" i="1"/>
  <c r="G31" i="1"/>
  <c r="K2" i="2"/>
  <c r="K5" i="2"/>
  <c r="K7" i="2"/>
  <c r="K9" i="2"/>
  <c r="K31" i="2"/>
  <c r="K33" i="2"/>
  <c r="J33" i="2"/>
  <c r="G32" i="1"/>
</calcChain>
</file>

<file path=xl/sharedStrings.xml><?xml version="1.0" encoding="utf-8"?>
<sst xmlns="http://schemas.openxmlformats.org/spreadsheetml/2006/main" count="301" uniqueCount="150">
  <si>
    <t>项目</t>
    <rPh sb="0" eb="1">
      <t>xiang mu</t>
    </rPh>
    <phoneticPr fontId="2" type="noConversion"/>
  </si>
  <si>
    <t>备注</t>
    <rPh sb="0" eb="1">
      <t>bei zhu</t>
    </rPh>
    <phoneticPr fontId="2" type="noConversion"/>
  </si>
  <si>
    <t>类别</t>
    <rPh sb="0" eb="1">
      <t>lei bie</t>
    </rPh>
    <phoneticPr fontId="2" type="noConversion"/>
  </si>
  <si>
    <t>机票</t>
    <rPh sb="0" eb="1">
      <t>ji piao</t>
    </rPh>
    <phoneticPr fontId="2" type="noConversion"/>
  </si>
  <si>
    <t>单价</t>
    <rPh sb="0" eb="1">
      <t>dna jia</t>
    </rPh>
    <phoneticPr fontId="2" type="noConversion"/>
  </si>
  <si>
    <t>数量</t>
    <rPh sb="0" eb="1">
      <t>shu laing</t>
    </rPh>
    <phoneticPr fontId="2" type="noConversion"/>
  </si>
  <si>
    <t>机票小计</t>
    <rPh sb="0" eb="1">
      <t>ji piao</t>
    </rPh>
    <rPh sb="2" eb="3">
      <t>xiao</t>
    </rPh>
    <rPh sb="3" eb="4">
      <t>ji suan</t>
    </rPh>
    <phoneticPr fontId="2" type="noConversion"/>
  </si>
  <si>
    <t>其他</t>
    <rPh sb="0" eb="1">
      <t>qi ta</t>
    </rPh>
    <phoneticPr fontId="2" type="noConversion"/>
  </si>
  <si>
    <t>H5邀请函</t>
    <rPh sb="2" eb="3">
      <t>yao qing han</t>
    </rPh>
    <phoneticPr fontId="2" type="noConversion"/>
  </si>
  <si>
    <t>其他小计</t>
    <rPh sb="0" eb="1">
      <t>qi ta</t>
    </rPh>
    <rPh sb="2" eb="3">
      <t>xiao</t>
    </rPh>
    <rPh sb="3" eb="4">
      <t>ji suan</t>
    </rPh>
    <phoneticPr fontId="2" type="noConversion"/>
  </si>
  <si>
    <t>车辆</t>
    <rPh sb="0" eb="1">
      <t>ceh lai n g</t>
    </rPh>
    <rPh sb="1" eb="2">
      <t>laing</t>
    </rPh>
    <phoneticPr fontId="2" type="noConversion"/>
  </si>
  <si>
    <t>嘉宾车辆预订</t>
    <rPh sb="0" eb="1">
      <t>jia bin</t>
    </rPh>
    <rPh sb="2" eb="3">
      <t>che laing</t>
    </rPh>
    <rPh sb="4" eb="5">
      <t>yu ding</t>
    </rPh>
    <phoneticPr fontId="2" type="noConversion"/>
  </si>
  <si>
    <t>嘉宾机票退改费用</t>
    <rPh sb="0" eb="1">
      <t>jia bin</t>
    </rPh>
    <rPh sb="2" eb="3">
      <t>ji piao</t>
    </rPh>
    <rPh sb="4" eb="5">
      <t>tui gai</t>
    </rPh>
    <rPh sb="6" eb="7">
      <t>fei yon</t>
    </rPh>
    <phoneticPr fontId="2" type="noConversion"/>
  </si>
  <si>
    <t>详见退票明细</t>
    <rPh sb="0" eb="1">
      <t>xiang jian</t>
    </rPh>
    <rPh sb="2" eb="3">
      <t>tui piao</t>
    </rPh>
    <rPh sb="4" eb="5">
      <t>mign xi</t>
    </rPh>
    <phoneticPr fontId="2" type="noConversion"/>
  </si>
  <si>
    <t>小计</t>
    <rPh sb="0" eb="1">
      <t>xiao</t>
    </rPh>
    <rPh sb="1" eb="2">
      <t>ji suan</t>
    </rPh>
    <phoneticPr fontId="2" type="noConversion"/>
  </si>
  <si>
    <t>康辉工作人员大交通（北京-西宁/西宁-敦煌经济舱）</t>
    <rPh sb="0" eb="1">
      <t>kang hui</t>
    </rPh>
    <rPh sb="2" eb="3">
      <t>gogn zuo</t>
    </rPh>
    <rPh sb="4" eb="5">
      <t>ren yuan</t>
    </rPh>
    <rPh sb="6" eb="7">
      <t>da</t>
    </rPh>
    <rPh sb="7" eb="8">
      <t>jiao tong</t>
    </rPh>
    <rPh sb="10" eb="11">
      <t>bei jing</t>
    </rPh>
    <rPh sb="13" eb="14">
      <t>xi ning</t>
    </rPh>
    <rPh sb="16" eb="17">
      <t>xi ning</t>
    </rPh>
    <rPh sb="19" eb="20">
      <t>dun huang</t>
    </rPh>
    <rPh sb="21" eb="22">
      <t>jign ji cang</t>
    </rPh>
    <phoneticPr fontId="2" type="noConversion"/>
  </si>
  <si>
    <t>康辉工作人员住宿（2人，3晚）</t>
    <rPh sb="6" eb="7">
      <t>zhu su</t>
    </rPh>
    <rPh sb="10" eb="11">
      <t>ren</t>
    </rPh>
    <rPh sb="13" eb="14">
      <t>wan</t>
    </rPh>
    <phoneticPr fontId="2" type="noConversion"/>
  </si>
  <si>
    <t>单位</t>
    <rPh sb="0" eb="1">
      <t>dan wie</t>
    </rPh>
    <phoneticPr fontId="2" type="noConversion"/>
  </si>
  <si>
    <t>项</t>
    <rPh sb="0" eb="1">
      <t>xiang</t>
    </rPh>
    <phoneticPr fontId="2" type="noConversion"/>
  </si>
  <si>
    <t>辆</t>
    <rPh sb="0" eb="1">
      <t>laing</t>
    </rPh>
    <phoneticPr fontId="2" type="noConversion"/>
  </si>
  <si>
    <t>期</t>
    <rPh sb="0" eb="1">
      <t>qi</t>
    </rPh>
    <phoneticPr fontId="2" type="noConversion"/>
  </si>
  <si>
    <t>茶卡锦天世纪800+大柴旦西海明珠900+冷湖雅丹之星843</t>
    <rPh sb="0" eb="1">
      <t>cha ka</t>
    </rPh>
    <rPh sb="2" eb="3">
      <t>jin xiu</t>
    </rPh>
    <rPh sb="3" eb="4">
      <t>tian</t>
    </rPh>
    <rPh sb="4" eb="5">
      <t>shi ji a</t>
    </rPh>
    <rPh sb="10" eb="11">
      <t>da chai dn</t>
    </rPh>
    <rPh sb="13" eb="14">
      <t>xi hai mign zhu</t>
    </rPh>
    <rPh sb="21" eb="22">
      <t>legn hu</t>
    </rPh>
    <rPh sb="23" eb="24">
      <t>ya dan</t>
    </rPh>
    <rPh sb="25" eb="26">
      <t>zhi xing</t>
    </rPh>
    <phoneticPr fontId="2" type="noConversion"/>
  </si>
  <si>
    <t>茶卡锦天世纪800+大柴旦西海明珠900+冷湖国友宾馆650</t>
    <rPh sb="0" eb="1">
      <t>cha ka</t>
    </rPh>
    <rPh sb="2" eb="3">
      <t>jin xiu</t>
    </rPh>
    <rPh sb="3" eb="4">
      <t>tian</t>
    </rPh>
    <rPh sb="4" eb="5">
      <t>shi ji a</t>
    </rPh>
    <rPh sb="10" eb="11">
      <t>da chai dn</t>
    </rPh>
    <rPh sb="13" eb="14">
      <t>xi hai mign zhu</t>
    </rPh>
    <rPh sb="21" eb="22">
      <t>legn hu</t>
    </rPh>
    <rPh sb="23" eb="24">
      <t>guo you</t>
    </rPh>
    <rPh sb="24" eb="25">
      <t>you yi</t>
    </rPh>
    <rPh sb="25" eb="26">
      <t>bin guan</t>
    </rPh>
    <phoneticPr fontId="2" type="noConversion"/>
  </si>
  <si>
    <t>人</t>
    <rPh sb="0" eb="1">
      <t>ren</t>
    </rPh>
    <phoneticPr fontId="2" type="noConversion"/>
  </si>
  <si>
    <t>住宿（之家2人）</t>
    <rPh sb="0" eb="1">
      <t>zhu su</t>
    </rPh>
    <rPh sb="3" eb="4">
      <t>zhi jia</t>
    </rPh>
    <rPh sb="6" eb="7">
      <t>ren</t>
    </rPh>
    <phoneticPr fontId="2" type="noConversion"/>
  </si>
  <si>
    <t>行程餐饮（之家&amp;工作人员）</t>
    <rPh sb="0" eb="1">
      <t>xign cheng</t>
    </rPh>
    <rPh sb="2" eb="3">
      <t>can yin</t>
    </rPh>
    <rPh sb="5" eb="6">
      <t>zhi jai</t>
    </rPh>
    <rPh sb="8" eb="9">
      <t>gogn zuo</t>
    </rPh>
    <rPh sb="10" eb="11">
      <t>ren yuan</t>
    </rPh>
    <phoneticPr fontId="2" type="noConversion"/>
  </si>
  <si>
    <t>门票（青海湖60+翡翠湖沙地摩托300+水上雅丹120*5人+水上雅丹越野车600+茶卡盐湖摆渡车30*5）</t>
    <rPh sb="0" eb="1">
      <t>men piao</t>
    </rPh>
    <rPh sb="3" eb="4">
      <t>qing hai hu</t>
    </rPh>
    <rPh sb="20" eb="21">
      <t>shui shang</t>
    </rPh>
    <rPh sb="22" eb="23">
      <t>ya dan</t>
    </rPh>
    <rPh sb="29" eb="30">
      <t>ren</t>
    </rPh>
    <rPh sb="31" eb="32">
      <t>shui shang ye dan</t>
    </rPh>
    <rPh sb="33" eb="34">
      <t>ya dan</t>
    </rPh>
    <rPh sb="35" eb="36">
      <t>yeu ye c</t>
    </rPh>
    <rPh sb="42" eb="43">
      <t>cha ka</t>
    </rPh>
    <rPh sb="44" eb="45">
      <t>yan hu</t>
    </rPh>
    <rPh sb="46" eb="47">
      <t>bai du che</t>
    </rPh>
    <phoneticPr fontId="2" type="noConversion"/>
  </si>
  <si>
    <t>西宁当地工作人员差旅（敦煌-西宁动车二等座）</t>
    <rPh sb="0" eb="1">
      <t>xi ning</t>
    </rPh>
    <rPh sb="2" eb="3">
      <t>dang di</t>
    </rPh>
    <rPh sb="4" eb="5">
      <t>gogn zuo</t>
    </rPh>
    <rPh sb="6" eb="7">
      <t>ren yu a</t>
    </rPh>
    <rPh sb="7" eb="8">
      <t>yuan</t>
    </rPh>
    <rPh sb="8" eb="9">
      <t>chai lü</t>
    </rPh>
    <rPh sb="11" eb="12">
      <t>dun haung</t>
    </rPh>
    <rPh sb="14" eb="15">
      <t>xi ning</t>
    </rPh>
    <rPh sb="16" eb="17">
      <t>dogn che</t>
    </rPh>
    <rPh sb="18" eb="19">
      <t>er deng zuo</t>
    </rPh>
    <phoneticPr fontId="2" type="noConversion"/>
  </si>
  <si>
    <t>教练&amp;司机住宿（提前1天抵达）</t>
    <rPh sb="3" eb="4">
      <t>si ji</t>
    </rPh>
    <rPh sb="5" eb="6">
      <t>zhu su</t>
    </rPh>
    <rPh sb="8" eb="9">
      <t>ti qian</t>
    </rPh>
    <rPh sb="11" eb="12">
      <t>tian</t>
    </rPh>
    <rPh sb="12" eb="13">
      <t>di da</t>
    </rPh>
    <phoneticPr fontId="2" type="noConversion"/>
  </si>
  <si>
    <t>晚</t>
    <rPh sb="0" eb="1">
      <t>wan</t>
    </rPh>
    <phoneticPr fontId="2" type="noConversion"/>
  </si>
  <si>
    <t>天</t>
    <rPh sb="0" eb="1">
      <t>tian</t>
    </rPh>
    <phoneticPr fontId="2" type="noConversion"/>
  </si>
  <si>
    <t>勘路车辆</t>
    <rPh sb="0" eb="1">
      <t>kan lu</t>
    </rPh>
    <rPh sb="2" eb="3">
      <t>che laing</t>
    </rPh>
    <phoneticPr fontId="2" type="noConversion"/>
  </si>
  <si>
    <t>洗车费（2辆）</t>
    <rPh sb="0" eb="1">
      <t>xi che fei</t>
    </rPh>
    <rPh sb="5" eb="6">
      <t>laing</t>
    </rPh>
    <phoneticPr fontId="2" type="noConversion"/>
  </si>
  <si>
    <t>油费（2辆）</t>
    <rPh sb="0" eb="1">
      <t>you fei</t>
    </rPh>
    <rPh sb="4" eb="5">
      <t>laing</t>
    </rPh>
    <phoneticPr fontId="2" type="noConversion"/>
  </si>
  <si>
    <t>过路停车费（2辆）</t>
    <rPh sb="0" eb="1">
      <t>guo lu</t>
    </rPh>
    <rPh sb="2" eb="3">
      <t>tign che</t>
    </rPh>
    <rPh sb="4" eb="5">
      <t>fei</t>
    </rPh>
    <rPh sb="7" eb="8">
      <t>laing</t>
    </rPh>
    <phoneticPr fontId="2" type="noConversion"/>
  </si>
  <si>
    <t>司机</t>
    <rPh sb="0" eb="1">
      <t>si ji</t>
    </rPh>
    <phoneticPr fontId="2" type="noConversion"/>
  </si>
  <si>
    <t>教练</t>
    <rPh sb="0" eb="1">
      <t>jiao lian</t>
    </rPh>
    <phoneticPr fontId="2" type="noConversion"/>
  </si>
  <si>
    <t>教练&amp;司机差旅（北京-西宁/西宁-敦煌经济舱）</t>
    <rPh sb="3" eb="4">
      <t>si ji</t>
    </rPh>
    <phoneticPr fontId="2" type="noConversion"/>
  </si>
  <si>
    <t>车辆小计</t>
    <rPh sb="0" eb="1">
      <t>che laing</t>
    </rPh>
    <rPh sb="2" eb="3">
      <t>xiao</t>
    </rPh>
    <rPh sb="3" eb="4">
      <t>ji suan</t>
    </rPh>
    <phoneticPr fontId="2" type="noConversion"/>
  </si>
  <si>
    <t>前期考察</t>
    <phoneticPr fontId="2" type="noConversion"/>
  </si>
  <si>
    <t>前期考察小计</t>
    <rPh sb="0" eb="1">
      <t>qian qi</t>
    </rPh>
    <rPh sb="2" eb="3">
      <t>kao cha</t>
    </rPh>
    <rPh sb="4" eb="5">
      <t>xiao</t>
    </rPh>
    <rPh sb="5" eb="6">
      <t>ji suan</t>
    </rPh>
    <phoneticPr fontId="2" type="noConversion"/>
  </si>
  <si>
    <t>西宁当地工作人员住宿</t>
    <rPh sb="8" eb="9">
      <t>zhu su</t>
    </rPh>
    <phoneticPr fontId="2" type="noConversion"/>
  </si>
  <si>
    <t>主视觉设计</t>
    <rPh sb="0" eb="1">
      <t>zhu shi jeu</t>
    </rPh>
    <rPh sb="3" eb="4">
      <t>she ji</t>
    </rPh>
    <phoneticPr fontId="2" type="noConversion"/>
  </si>
  <si>
    <t>物料采买及运输</t>
    <rPh sb="0" eb="1">
      <t>wu liao</t>
    </rPh>
    <rPh sb="2" eb="3">
      <t>cai mai</t>
    </rPh>
    <rPh sb="4" eb="5">
      <t>ji</t>
    </rPh>
    <rPh sb="5" eb="6">
      <t>yun shu</t>
    </rPh>
    <phoneticPr fontId="2" type="noConversion"/>
  </si>
  <si>
    <t>快幕秀1500+易拉宝200*2+车号贴144+收纳袋400+冰袖500+魔术巾600+定制口布1200+餐巾纸200+行李牌450+洗护旅行装444.2+户外帐篷500+行程物料500+运费500</t>
    <rPh sb="0" eb="1">
      <t>kuai mu xiu</t>
    </rPh>
    <rPh sb="8" eb="9">
      <t>yi la bao</t>
    </rPh>
    <rPh sb="17" eb="18">
      <t>che hao</t>
    </rPh>
    <rPh sb="19" eb="20">
      <t>tie</t>
    </rPh>
    <rPh sb="24" eb="25">
      <t>shou na dai</t>
    </rPh>
    <rPh sb="31" eb="32">
      <t>bign xiu</t>
    </rPh>
    <rPh sb="37" eb="38">
      <t>m shu jin</t>
    </rPh>
    <rPh sb="44" eb="45">
      <t>ding zhi</t>
    </rPh>
    <rPh sb="46" eb="47">
      <t>kou bu</t>
    </rPh>
    <rPh sb="53" eb="54">
      <t>can jin zhi</t>
    </rPh>
    <rPh sb="60" eb="61">
      <t>xing li pai</t>
    </rPh>
    <rPh sb="67" eb="68">
      <t>xi hu</t>
    </rPh>
    <rPh sb="69" eb="70">
      <t>lü xing zhuang</t>
    </rPh>
    <rPh sb="78" eb="79">
      <t>hu wai</t>
    </rPh>
    <rPh sb="80" eb="81">
      <t>zhang peng</t>
    </rPh>
    <rPh sb="86" eb="87">
      <t>xing cheng</t>
    </rPh>
    <rPh sb="88" eb="89">
      <t>wu liao</t>
    </rPh>
    <rPh sb="94" eb="95">
      <t>yun shu</t>
    </rPh>
    <rPh sb="95" eb="96">
      <t>fei</t>
    </rPh>
    <phoneticPr fontId="2" type="noConversion"/>
  </si>
  <si>
    <t>物料制作</t>
    <rPh sb="0" eb="1">
      <t>wu liao</t>
    </rPh>
    <rPh sb="2" eb="3">
      <t>zhi zuo</t>
    </rPh>
    <phoneticPr fontId="2" type="noConversion"/>
  </si>
  <si>
    <t>合计</t>
    <rPh sb="0" eb="1">
      <t>he ji</t>
    </rPh>
    <phoneticPr fontId="2" type="noConversion"/>
  </si>
  <si>
    <t>总计</t>
    <rPh sb="0" eb="1">
      <t>zong ji</t>
    </rPh>
    <phoneticPr fontId="2" type="noConversion"/>
  </si>
  <si>
    <t>税费6%</t>
    <rPh sb="0" eb="1">
      <t>shui fei</t>
    </rPh>
    <phoneticPr fontId="2" type="noConversion"/>
  </si>
  <si>
    <t>车号牌15*9+接机牌40*2+logo立牌200+摩托车旗子30*15+合影横幅300*2</t>
    <rPh sb="0" eb="1">
      <t>che hao</t>
    </rPh>
    <rPh sb="2" eb="3">
      <t>pai zi</t>
    </rPh>
    <rPh sb="8" eb="9">
      <t>jie ji pai</t>
    </rPh>
    <rPh sb="20" eb="21">
      <t>li</t>
    </rPh>
    <rPh sb="21" eb="22">
      <t>pai</t>
    </rPh>
    <rPh sb="26" eb="27">
      <t>mo tuo che</t>
    </rPh>
    <rPh sb="29" eb="30">
      <t>qi zi</t>
    </rPh>
    <rPh sb="37" eb="38">
      <t>he ying</t>
    </rPh>
    <rPh sb="39" eb="40">
      <t>heng fu</t>
    </rPh>
    <phoneticPr fontId="2" type="noConversion"/>
  </si>
  <si>
    <t>素材购买</t>
    <rPh sb="0" eb="1">
      <t>su cai</t>
    </rPh>
    <rPh sb="2" eb="3">
      <t>gou mai</t>
    </rPh>
    <phoneticPr fontId="2" type="noConversion"/>
  </si>
  <si>
    <t>西宁工作人员</t>
    <rPh sb="0" eb="1">
      <t>xi nign</t>
    </rPh>
    <rPh sb="2" eb="3">
      <t>gogn zuo</t>
    </rPh>
    <rPh sb="4" eb="5">
      <t>ren yuan</t>
    </rPh>
    <phoneticPr fontId="2" type="noConversion"/>
  </si>
  <si>
    <t>出票日期</t>
  </si>
  <si>
    <t>票号</t>
  </si>
  <si>
    <t>航班号</t>
  </si>
  <si>
    <t>乘机人</t>
  </si>
  <si>
    <t>行程</t>
  </si>
  <si>
    <t>所有航班日期</t>
  </si>
  <si>
    <t>舱位</t>
  </si>
  <si>
    <t>客户报价</t>
  </si>
  <si>
    <t>税款</t>
  </si>
  <si>
    <t>服务费</t>
    <phoneticPr fontId="2" type="noConversion"/>
  </si>
  <si>
    <t>应收款</t>
  </si>
  <si>
    <t>订单备注</t>
  </si>
  <si>
    <t>退废票费</t>
  </si>
  <si>
    <t>9999533611421</t>
  </si>
  <si>
    <t xml:space="preserve">CA1244 </t>
  </si>
  <si>
    <t>薄雨楠</t>
  </si>
  <si>
    <t>敦煌→北京首都</t>
  </si>
  <si>
    <t xml:space="preserve">2021-08-08 14:50, 18:15  </t>
  </si>
  <si>
    <t>J</t>
  </si>
  <si>
    <t>郭燕雷</t>
  </si>
  <si>
    <t>9999533611414</t>
  </si>
  <si>
    <t xml:space="preserve">CA1267 </t>
  </si>
  <si>
    <t>北京首都→西宁</t>
  </si>
  <si>
    <t xml:space="preserve">2021-08-05 7:25, 10:05  </t>
  </si>
  <si>
    <t>B</t>
  </si>
  <si>
    <t>7819533611604</t>
  </si>
  <si>
    <t xml:space="preserve">MU2216  , MU2284 </t>
  </si>
  <si>
    <t>曾义</t>
  </si>
  <si>
    <t>敦煌→西安→广州</t>
  </si>
  <si>
    <t xml:space="preserve">2021-08-08 15:30, 17:45  2021-08-08 19:30, 22:10  </t>
  </si>
  <si>
    <t>Y, M</t>
  </si>
  <si>
    <t>7849533611603</t>
  </si>
  <si>
    <t xml:space="preserve">CZ3249 </t>
  </si>
  <si>
    <t>广州→西宁</t>
  </si>
  <si>
    <t xml:space="preserve">2021-08-05 7:30, 10:35  </t>
  </si>
  <si>
    <t>W</t>
  </si>
  <si>
    <t>7816550230436</t>
  </si>
  <si>
    <t xml:space="preserve">MU2216  , MU2336 </t>
  </si>
  <si>
    <t>陈嵘</t>
  </si>
  <si>
    <t>敦煌→西安→上海虹桥</t>
  </si>
  <si>
    <t xml:space="preserve">2021-08-08 15:30, 17:45  2021-08-08 19:30, 21:45  </t>
  </si>
  <si>
    <t>Y, Y</t>
  </si>
  <si>
    <t>7816550230438</t>
  </si>
  <si>
    <t xml:space="preserve">FM9271 </t>
  </si>
  <si>
    <t>上海浦东→西宁</t>
  </si>
  <si>
    <t xml:space="preserve">2021-08-05 6:30, 10:10  </t>
  </si>
  <si>
    <t>E</t>
  </si>
  <si>
    <t>7816550230435</t>
  </si>
  <si>
    <t>程辉</t>
  </si>
  <si>
    <t>7816550230437</t>
  </si>
  <si>
    <t>7819533611654</t>
  </si>
  <si>
    <t xml:space="preserve">MU2216 </t>
  </si>
  <si>
    <t>何微子</t>
  </si>
  <si>
    <t>敦煌→西安</t>
  </si>
  <si>
    <t xml:space="preserve">2021-08-08 15:30, 17:45  </t>
  </si>
  <si>
    <t>Y</t>
  </si>
  <si>
    <t>4799533611655</t>
  </si>
  <si>
    <t xml:space="preserve">ZH9214 </t>
  </si>
  <si>
    <t>西安→深圳</t>
  </si>
  <si>
    <t xml:space="preserve">2021-08-08 19:40, 22:40  </t>
  </si>
  <si>
    <t>U</t>
  </si>
  <si>
    <t>7849533611653</t>
  </si>
  <si>
    <t xml:space="preserve">CZ3485 </t>
  </si>
  <si>
    <t>深圳→西宁</t>
  </si>
  <si>
    <t xml:space="preserve">2021-08-05 6:40, 10:20  </t>
  </si>
  <si>
    <t>7819533611575</t>
  </si>
  <si>
    <t>7849533611570</t>
  </si>
  <si>
    <t>7819533611608</t>
  </si>
  <si>
    <t>黎慧慧</t>
  </si>
  <si>
    <t>7849533611607</t>
  </si>
  <si>
    <t>7819533611576</t>
  </si>
  <si>
    <t>马忠</t>
  </si>
  <si>
    <t>7849533611571</t>
  </si>
  <si>
    <t>7819533611577</t>
  </si>
  <si>
    <t>任毅</t>
  </si>
  <si>
    <t>7849533611572</t>
  </si>
  <si>
    <t>9999533611419</t>
  </si>
  <si>
    <t>王异</t>
  </si>
  <si>
    <t>C</t>
  </si>
  <si>
    <t>9999533611415</t>
  </si>
  <si>
    <t>9999533611420</t>
  </si>
  <si>
    <t>吴煜维</t>
  </si>
  <si>
    <t>9999533611416</t>
  </si>
  <si>
    <t>7819533611578</t>
  </si>
  <si>
    <t>于皓</t>
  </si>
  <si>
    <t>7849533611573</t>
  </si>
  <si>
    <t>7819533611579</t>
  </si>
  <si>
    <t>喻洁</t>
  </si>
  <si>
    <t>7849533611574</t>
  </si>
  <si>
    <t>9999533611422</t>
  </si>
  <si>
    <t>张文静</t>
  </si>
  <si>
    <t>9999533611417</t>
  </si>
  <si>
    <t>9999533611423</t>
  </si>
  <si>
    <t>周博</t>
  </si>
  <si>
    <t>9999533611418</t>
  </si>
  <si>
    <t>合计</t>
    <phoneticPr fontId="2" type="noConversion"/>
  </si>
  <si>
    <t>服务费5%</t>
    <rPh sb="0" eb="1">
      <t>fu wu fei</t>
    </rPh>
    <phoneticPr fontId="2" type="noConversion"/>
  </si>
  <si>
    <t>最终结算</t>
    <rPh sb="0" eb="1">
      <t>zui zhog</t>
    </rPh>
    <rPh sb="2" eb="3">
      <t>jie suan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</si>
</sst>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"/>
  </numFmts>
  <fonts count="9" x14ac:knownFonts="1">
    <font>
      <sz val="12"/>
      <color theme="1"/>
      <name val="DengXian"/>
      <family val="2"/>
      <charset val="134"/>
      <scheme val="minor"/>
    </font>
    <font>
      <sz val="12"/>
      <color theme="1"/>
      <name val="微软雅黑"/>
      <family val="3"/>
      <charset val="134"/>
    </font>
    <font>
      <sz val="9"/>
      <name val="DengXian"/>
      <family val="2"/>
      <charset val="134"/>
      <scheme val="minor"/>
    </font>
    <font>
      <b/>
      <sz val="12"/>
      <color theme="1"/>
      <name val="微软雅黑"/>
      <family val="3"/>
      <charset val="134"/>
    </font>
    <font>
      <sz val="10"/>
      <name val="Arial"/>
      <family val="2"/>
    </font>
    <font>
      <b/>
      <sz val="10"/>
      <name val="新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DengXian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/>
    </xf>
    <xf numFmtId="14" fontId="6" fillId="5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/>
    <xf numFmtId="0" fontId="7" fillId="5" borderId="1" xfId="0" applyFont="1" applyFill="1" applyBorder="1" applyAlignment="1">
      <alignment vertical="center"/>
    </xf>
    <xf numFmtId="0" fontId="0" fillId="0" borderId="1" xfId="0" applyBorder="1" applyAlignment="1"/>
    <xf numFmtId="0" fontId="8" fillId="0" borderId="1" xfId="0" applyFont="1" applyBorder="1" applyAlignment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tabSelected="1" topLeftCell="A18" zoomScale="108" workbookViewId="0">
      <selection activeCell="E36" sqref="E36"/>
    </sheetView>
  </sheetViews>
  <sheetFormatPr baseColWidth="10" defaultRowHeight="28" customHeight="1" x14ac:dyDescent="0.2"/>
  <cols>
    <col min="1" max="1" width="3.33203125" style="2" customWidth="1"/>
    <col min="2" max="2" width="10.83203125" style="1" customWidth="1"/>
    <col min="3" max="3" width="57.33203125" style="2" bestFit="1" customWidth="1"/>
    <col min="4" max="4" width="10.6640625" style="2" bestFit="1" customWidth="1"/>
    <col min="5" max="6" width="5.5" style="2" bestFit="1" customWidth="1"/>
    <col min="7" max="7" width="13.6640625" style="2" bestFit="1" customWidth="1"/>
    <col min="8" max="8" width="69.5" style="2" bestFit="1" customWidth="1"/>
    <col min="9" max="16384" width="10.83203125" style="2"/>
  </cols>
  <sheetData>
    <row r="2" spans="2:8" s="1" customFormat="1" ht="28" customHeight="1" x14ac:dyDescent="0.2">
      <c r="B2" s="11" t="s">
        <v>2</v>
      </c>
      <c r="C2" s="11" t="s">
        <v>0</v>
      </c>
      <c r="D2" s="11" t="s">
        <v>4</v>
      </c>
      <c r="E2" s="11" t="s">
        <v>5</v>
      </c>
      <c r="F2" s="11" t="s">
        <v>17</v>
      </c>
      <c r="G2" s="11" t="s">
        <v>14</v>
      </c>
      <c r="H2" s="11" t="s">
        <v>1</v>
      </c>
    </row>
    <row r="3" spans="2:8" ht="28" customHeight="1" x14ac:dyDescent="0.2">
      <c r="B3" s="8" t="s">
        <v>3</v>
      </c>
      <c r="C3" s="7" t="s">
        <v>12</v>
      </c>
      <c r="D3" s="4">
        <v>6927</v>
      </c>
      <c r="E3" s="7">
        <v>1</v>
      </c>
      <c r="F3" s="7" t="s">
        <v>18</v>
      </c>
      <c r="G3" s="4">
        <f>D3*E3</f>
        <v>6927</v>
      </c>
      <c r="H3" s="7" t="s">
        <v>13</v>
      </c>
    </row>
    <row r="4" spans="2:8" s="1" customFormat="1" ht="28" customHeight="1" x14ac:dyDescent="0.2">
      <c r="B4" s="20" t="s">
        <v>6</v>
      </c>
      <c r="C4" s="20"/>
      <c r="D4" s="20"/>
      <c r="E4" s="20"/>
      <c r="F4" s="8"/>
      <c r="G4" s="5">
        <f>SUM(G3:G3)</f>
        <v>6927</v>
      </c>
      <c r="H4" s="8"/>
    </row>
    <row r="5" spans="2:8" ht="28" customHeight="1" x14ac:dyDescent="0.2">
      <c r="B5" s="8" t="s">
        <v>10</v>
      </c>
      <c r="C5" s="7" t="s">
        <v>11</v>
      </c>
      <c r="D5" s="4">
        <v>1200</v>
      </c>
      <c r="E5" s="7">
        <v>7</v>
      </c>
      <c r="F5" s="7" t="s">
        <v>19</v>
      </c>
      <c r="G5" s="4">
        <f>D5*E5</f>
        <v>8400</v>
      </c>
      <c r="H5" s="7"/>
    </row>
    <row r="6" spans="2:8" ht="28" customHeight="1" x14ac:dyDescent="0.2">
      <c r="B6" s="20" t="s">
        <v>38</v>
      </c>
      <c r="C6" s="20"/>
      <c r="D6" s="20"/>
      <c r="E6" s="20"/>
      <c r="F6" s="8"/>
      <c r="G6" s="5">
        <f>SUM(G5:G5)</f>
        <v>8400</v>
      </c>
      <c r="H6" s="7"/>
    </row>
    <row r="7" spans="2:8" ht="28" customHeight="1" x14ac:dyDescent="0.2">
      <c r="B7" s="20" t="s">
        <v>39</v>
      </c>
      <c r="C7" s="7" t="s">
        <v>24</v>
      </c>
      <c r="D7" s="4">
        <v>2543</v>
      </c>
      <c r="E7" s="7">
        <v>1</v>
      </c>
      <c r="F7" s="7" t="s">
        <v>18</v>
      </c>
      <c r="G7" s="4">
        <f t="shared" ref="G7:G22" si="0">D7*E7</f>
        <v>2543</v>
      </c>
      <c r="H7" s="7" t="s">
        <v>21</v>
      </c>
    </row>
    <row r="8" spans="2:8" ht="28" customHeight="1" x14ac:dyDescent="0.2">
      <c r="B8" s="20"/>
      <c r="C8" s="7" t="s">
        <v>15</v>
      </c>
      <c r="D8" s="4">
        <v>3130</v>
      </c>
      <c r="E8" s="7">
        <v>2</v>
      </c>
      <c r="F8" s="7" t="s">
        <v>23</v>
      </c>
      <c r="G8" s="4">
        <f t="shared" si="0"/>
        <v>6260</v>
      </c>
      <c r="H8" s="7"/>
    </row>
    <row r="9" spans="2:8" ht="28" customHeight="1" x14ac:dyDescent="0.2">
      <c r="B9" s="20"/>
      <c r="C9" s="7" t="s">
        <v>16</v>
      </c>
      <c r="D9" s="4">
        <v>2350</v>
      </c>
      <c r="E9" s="7">
        <v>1</v>
      </c>
      <c r="F9" s="7" t="s">
        <v>18</v>
      </c>
      <c r="G9" s="4">
        <f t="shared" si="0"/>
        <v>2350</v>
      </c>
      <c r="H9" s="7" t="s">
        <v>22</v>
      </c>
    </row>
    <row r="10" spans="2:8" ht="28" customHeight="1" x14ac:dyDescent="0.2">
      <c r="B10" s="20"/>
      <c r="C10" s="7" t="s">
        <v>27</v>
      </c>
      <c r="D10" s="4">
        <v>266</v>
      </c>
      <c r="E10" s="7">
        <v>1</v>
      </c>
      <c r="F10" s="7" t="s">
        <v>23</v>
      </c>
      <c r="G10" s="4">
        <f t="shared" si="0"/>
        <v>266</v>
      </c>
      <c r="H10" s="7"/>
    </row>
    <row r="11" spans="2:8" ht="28" customHeight="1" x14ac:dyDescent="0.2">
      <c r="B11" s="20"/>
      <c r="C11" s="7" t="s">
        <v>41</v>
      </c>
      <c r="D11" s="4">
        <v>500</v>
      </c>
      <c r="E11" s="7">
        <v>3</v>
      </c>
      <c r="F11" s="7" t="s">
        <v>29</v>
      </c>
      <c r="G11" s="4">
        <f t="shared" si="0"/>
        <v>1500</v>
      </c>
      <c r="H11" s="7"/>
    </row>
    <row r="12" spans="2:8" ht="28" customHeight="1" x14ac:dyDescent="0.2">
      <c r="B12" s="20"/>
      <c r="C12" s="7" t="s">
        <v>51</v>
      </c>
      <c r="D12" s="4">
        <v>500</v>
      </c>
      <c r="E12" s="7">
        <v>4</v>
      </c>
      <c r="F12" s="7" t="s">
        <v>30</v>
      </c>
      <c r="G12" s="4">
        <f t="shared" si="0"/>
        <v>2000</v>
      </c>
      <c r="H12" s="7"/>
    </row>
    <row r="13" spans="2:8" ht="28" customHeight="1" x14ac:dyDescent="0.2">
      <c r="B13" s="20"/>
      <c r="C13" s="7" t="s">
        <v>25</v>
      </c>
      <c r="D13" s="4">
        <v>1501</v>
      </c>
      <c r="E13" s="7">
        <v>1</v>
      </c>
      <c r="F13" s="7" t="s">
        <v>18</v>
      </c>
      <c r="G13" s="4">
        <f t="shared" si="0"/>
        <v>1501</v>
      </c>
      <c r="H13" s="7"/>
    </row>
    <row r="14" spans="2:8" ht="36" x14ac:dyDescent="0.2">
      <c r="B14" s="20"/>
      <c r="C14" s="10" t="s">
        <v>26</v>
      </c>
      <c r="D14" s="4">
        <v>2500</v>
      </c>
      <c r="E14" s="7">
        <v>1</v>
      </c>
      <c r="F14" s="7" t="s">
        <v>18</v>
      </c>
      <c r="G14" s="4">
        <f t="shared" si="0"/>
        <v>2500</v>
      </c>
      <c r="H14" s="7"/>
    </row>
    <row r="15" spans="2:8" ht="28" customHeight="1" x14ac:dyDescent="0.2">
      <c r="B15" s="20"/>
      <c r="C15" s="7" t="s">
        <v>37</v>
      </c>
      <c r="D15" s="4">
        <v>2228</v>
      </c>
      <c r="E15" s="7">
        <v>2</v>
      </c>
      <c r="F15" s="7" t="s">
        <v>23</v>
      </c>
      <c r="G15" s="4">
        <f t="shared" si="0"/>
        <v>4456</v>
      </c>
      <c r="H15" s="7"/>
    </row>
    <row r="16" spans="2:8" ht="28" customHeight="1" x14ac:dyDescent="0.2">
      <c r="B16" s="20"/>
      <c r="C16" s="7" t="s">
        <v>28</v>
      </c>
      <c r="D16" s="4">
        <v>500</v>
      </c>
      <c r="E16" s="7">
        <v>4</v>
      </c>
      <c r="F16" s="7" t="s">
        <v>29</v>
      </c>
      <c r="G16" s="4">
        <f t="shared" si="0"/>
        <v>2000</v>
      </c>
      <c r="H16" s="7"/>
    </row>
    <row r="17" spans="2:8" ht="28" customHeight="1" x14ac:dyDescent="0.2">
      <c r="B17" s="20"/>
      <c r="C17" s="7" t="s">
        <v>36</v>
      </c>
      <c r="D17" s="4">
        <v>1500</v>
      </c>
      <c r="E17" s="7">
        <v>4</v>
      </c>
      <c r="F17" s="7" t="s">
        <v>30</v>
      </c>
      <c r="G17" s="4">
        <f t="shared" si="0"/>
        <v>6000</v>
      </c>
      <c r="H17" s="7"/>
    </row>
    <row r="18" spans="2:8" ht="28" customHeight="1" x14ac:dyDescent="0.2">
      <c r="B18" s="20"/>
      <c r="C18" s="7" t="s">
        <v>35</v>
      </c>
      <c r="D18" s="4">
        <v>500</v>
      </c>
      <c r="E18" s="7">
        <v>5</v>
      </c>
      <c r="F18" s="7" t="s">
        <v>30</v>
      </c>
      <c r="G18" s="4">
        <f t="shared" si="0"/>
        <v>2500</v>
      </c>
      <c r="H18" s="7"/>
    </row>
    <row r="19" spans="2:8" ht="28" customHeight="1" x14ac:dyDescent="0.2">
      <c r="B19" s="20"/>
      <c r="C19" s="7" t="s">
        <v>32</v>
      </c>
      <c r="D19" s="4">
        <v>30</v>
      </c>
      <c r="E19" s="7">
        <v>2</v>
      </c>
      <c r="F19" s="7" t="s">
        <v>19</v>
      </c>
      <c r="G19" s="4">
        <f t="shared" si="0"/>
        <v>60</v>
      </c>
      <c r="H19" s="7"/>
    </row>
    <row r="20" spans="2:8" ht="28" customHeight="1" x14ac:dyDescent="0.2">
      <c r="B20" s="20"/>
      <c r="C20" s="7" t="s">
        <v>33</v>
      </c>
      <c r="D20" s="4">
        <v>4533</v>
      </c>
      <c r="E20" s="7">
        <v>1</v>
      </c>
      <c r="F20" s="7" t="s">
        <v>20</v>
      </c>
      <c r="G20" s="4">
        <f t="shared" si="0"/>
        <v>4533</v>
      </c>
      <c r="H20" s="7"/>
    </row>
    <row r="21" spans="2:8" ht="28" customHeight="1" x14ac:dyDescent="0.2">
      <c r="B21" s="20"/>
      <c r="C21" s="7" t="s">
        <v>34</v>
      </c>
      <c r="D21" s="4">
        <v>1018</v>
      </c>
      <c r="E21" s="7">
        <v>1</v>
      </c>
      <c r="F21" s="7" t="s">
        <v>20</v>
      </c>
      <c r="G21" s="4">
        <f t="shared" si="0"/>
        <v>1018</v>
      </c>
      <c r="H21" s="7"/>
    </row>
    <row r="22" spans="2:8" ht="28" customHeight="1" x14ac:dyDescent="0.2">
      <c r="B22" s="20"/>
      <c r="C22" s="7" t="s">
        <v>31</v>
      </c>
      <c r="D22" s="4">
        <v>8000</v>
      </c>
      <c r="E22" s="7">
        <v>2</v>
      </c>
      <c r="F22" s="7" t="s">
        <v>19</v>
      </c>
      <c r="G22" s="4">
        <f t="shared" si="0"/>
        <v>16000</v>
      </c>
      <c r="H22" s="7"/>
    </row>
    <row r="23" spans="2:8" ht="28" customHeight="1" x14ac:dyDescent="0.2">
      <c r="B23" s="20" t="s">
        <v>40</v>
      </c>
      <c r="C23" s="20"/>
      <c r="D23" s="20"/>
      <c r="E23" s="20"/>
      <c r="F23" s="8"/>
      <c r="G23" s="5">
        <f>SUM(G7:G22)</f>
        <v>55487</v>
      </c>
      <c r="H23" s="7"/>
    </row>
    <row r="24" spans="2:8" ht="28" customHeight="1" x14ac:dyDescent="0.2">
      <c r="B24" s="22" t="s">
        <v>7</v>
      </c>
      <c r="C24" s="7" t="s">
        <v>8</v>
      </c>
      <c r="D24" s="4">
        <v>4000</v>
      </c>
      <c r="E24" s="7">
        <v>1</v>
      </c>
      <c r="F24" s="7" t="s">
        <v>18</v>
      </c>
      <c r="G24" s="4">
        <f>D24*E24</f>
        <v>4000</v>
      </c>
      <c r="H24" s="7"/>
    </row>
    <row r="25" spans="2:8" ht="28" customHeight="1" x14ac:dyDescent="0.2">
      <c r="B25" s="23"/>
      <c r="C25" s="7" t="s">
        <v>42</v>
      </c>
      <c r="D25" s="4">
        <v>2000</v>
      </c>
      <c r="E25" s="7">
        <v>1</v>
      </c>
      <c r="F25" s="7" t="s">
        <v>18</v>
      </c>
      <c r="G25" s="4">
        <f>D25*E25</f>
        <v>2000</v>
      </c>
      <c r="H25" s="7" t="s">
        <v>50</v>
      </c>
    </row>
    <row r="26" spans="2:8" ht="54" x14ac:dyDescent="0.2">
      <c r="B26" s="23"/>
      <c r="C26" s="7" t="s">
        <v>43</v>
      </c>
      <c r="D26" s="4">
        <v>6938.2</v>
      </c>
      <c r="E26" s="7">
        <v>1</v>
      </c>
      <c r="F26" s="7" t="s">
        <v>18</v>
      </c>
      <c r="G26" s="4">
        <f>D26*E26</f>
        <v>6938.2</v>
      </c>
      <c r="H26" s="10" t="s">
        <v>44</v>
      </c>
    </row>
    <row r="27" spans="2:8" ht="28" customHeight="1" x14ac:dyDescent="0.2">
      <c r="B27" s="24"/>
      <c r="C27" s="7" t="s">
        <v>45</v>
      </c>
      <c r="D27" s="4">
        <v>1465</v>
      </c>
      <c r="E27" s="7">
        <v>1</v>
      </c>
      <c r="F27" s="7" t="s">
        <v>18</v>
      </c>
      <c r="G27" s="4">
        <f>D27*E27</f>
        <v>1465</v>
      </c>
      <c r="H27" s="7" t="s">
        <v>49</v>
      </c>
    </row>
    <row r="28" spans="2:8" ht="28" customHeight="1" x14ac:dyDescent="0.2">
      <c r="B28" s="20" t="s">
        <v>9</v>
      </c>
      <c r="C28" s="20"/>
      <c r="D28" s="20"/>
      <c r="E28" s="20"/>
      <c r="F28" s="8"/>
      <c r="G28" s="5">
        <f>SUM(G24:G27)</f>
        <v>14403.2</v>
      </c>
      <c r="H28" s="7"/>
    </row>
    <row r="29" spans="2:8" s="1" customFormat="1" ht="28" customHeight="1" x14ac:dyDescent="0.2">
      <c r="B29" s="21" t="s">
        <v>46</v>
      </c>
      <c r="C29" s="21"/>
      <c r="D29" s="21"/>
      <c r="E29" s="21"/>
      <c r="F29" s="9"/>
      <c r="G29" s="6">
        <f>G28+G23+G6+G4</f>
        <v>85217.2</v>
      </c>
      <c r="H29" s="9"/>
    </row>
    <row r="30" spans="2:8" s="1" customFormat="1" ht="28" customHeight="1" x14ac:dyDescent="0.2">
      <c r="B30" s="21" t="s">
        <v>148</v>
      </c>
      <c r="C30" s="21"/>
      <c r="D30" s="21"/>
      <c r="E30" s="21"/>
      <c r="F30" s="9"/>
      <c r="G30" s="6">
        <f>G29*5%</f>
        <v>4260.8599999999997</v>
      </c>
      <c r="H30" s="9"/>
    </row>
    <row r="31" spans="2:8" s="1" customFormat="1" ht="28" customHeight="1" x14ac:dyDescent="0.2">
      <c r="B31" s="21" t="s">
        <v>48</v>
      </c>
      <c r="C31" s="21"/>
      <c r="D31" s="21"/>
      <c r="E31" s="21"/>
      <c r="F31" s="9"/>
      <c r="G31" s="6">
        <f>(G29+G30)*6%</f>
        <v>5368.6835999999994</v>
      </c>
      <c r="H31" s="9"/>
    </row>
    <row r="32" spans="2:8" ht="28" customHeight="1" x14ac:dyDescent="0.2">
      <c r="B32" s="21" t="s">
        <v>47</v>
      </c>
      <c r="C32" s="21"/>
      <c r="D32" s="21"/>
      <c r="E32" s="21"/>
      <c r="F32" s="9"/>
      <c r="G32" s="6">
        <f>G29+G30+G31</f>
        <v>94846.743600000002</v>
      </c>
      <c r="H32" s="9"/>
    </row>
    <row r="33" spans="2:8" ht="28" customHeight="1" x14ac:dyDescent="0.2">
      <c r="B33" s="21" t="s">
        <v>149</v>
      </c>
      <c r="C33" s="21"/>
      <c r="D33" s="21"/>
      <c r="E33" s="21"/>
      <c r="F33" s="19"/>
      <c r="G33" s="6">
        <v>90000</v>
      </c>
      <c r="H33" s="19"/>
    </row>
    <row r="34" spans="2:8" ht="28" customHeight="1" x14ac:dyDescent="0.2">
      <c r="D34" s="3"/>
    </row>
  </sheetData>
  <mergeCells count="11">
    <mergeCell ref="B33:E33"/>
    <mergeCell ref="B32:E32"/>
    <mergeCell ref="B28:E28"/>
    <mergeCell ref="B24:B27"/>
    <mergeCell ref="B30:E30"/>
    <mergeCell ref="B31:E31"/>
    <mergeCell ref="B4:E4"/>
    <mergeCell ref="B7:B22"/>
    <mergeCell ref="B23:E23"/>
    <mergeCell ref="B6:E6"/>
    <mergeCell ref="B29:E2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O7" sqref="O7"/>
    </sheetView>
  </sheetViews>
  <sheetFormatPr baseColWidth="10" defaultRowHeight="16" x14ac:dyDescent="0.2"/>
  <cols>
    <col min="1" max="1" width="10.5" bestFit="1" customWidth="1"/>
    <col min="2" max="2" width="14.5" bestFit="1" customWidth="1"/>
    <col min="3" max="3" width="18.5" bestFit="1" customWidth="1"/>
    <col min="4" max="4" width="7.5" bestFit="1" customWidth="1"/>
    <col min="5" max="5" width="21.5" bestFit="1" customWidth="1"/>
    <col min="6" max="6" width="51.5" bestFit="1" customWidth="1"/>
    <col min="7" max="7" width="5.5" bestFit="1" customWidth="1"/>
    <col min="8" max="8" width="8.1640625" bestFit="1" customWidth="1"/>
    <col min="9" max="9" width="4.83203125" bestFit="1" customWidth="1"/>
    <col min="10" max="11" width="6.5" bestFit="1" customWidth="1"/>
    <col min="12" max="13" width="8.1640625" bestFit="1" customWidth="1"/>
  </cols>
  <sheetData>
    <row r="1" spans="1:13" x14ac:dyDescent="0.2">
      <c r="A1" s="12" t="s">
        <v>52</v>
      </c>
      <c r="B1" s="12" t="s">
        <v>53</v>
      </c>
      <c r="C1" s="12" t="s">
        <v>54</v>
      </c>
      <c r="D1" s="12" t="s">
        <v>55</v>
      </c>
      <c r="E1" s="12" t="s">
        <v>56</v>
      </c>
      <c r="F1" s="12" t="s">
        <v>57</v>
      </c>
      <c r="G1" s="12" t="s">
        <v>58</v>
      </c>
      <c r="H1" s="12" t="s">
        <v>59</v>
      </c>
      <c r="I1" s="12" t="s">
        <v>60</v>
      </c>
      <c r="J1" s="12" t="s">
        <v>61</v>
      </c>
      <c r="K1" s="12" t="s">
        <v>62</v>
      </c>
      <c r="L1" s="12" t="s">
        <v>63</v>
      </c>
      <c r="M1" s="12" t="s">
        <v>64</v>
      </c>
    </row>
    <row r="2" spans="1:13" x14ac:dyDescent="0.2">
      <c r="A2" s="13">
        <v>44397</v>
      </c>
      <c r="B2" s="14" t="s">
        <v>65</v>
      </c>
      <c r="C2" s="14" t="s">
        <v>66</v>
      </c>
      <c r="D2" s="14" t="s">
        <v>67</v>
      </c>
      <c r="E2" s="14" t="s">
        <v>68</v>
      </c>
      <c r="F2" s="14" t="s">
        <v>69</v>
      </c>
      <c r="G2" s="14" t="s">
        <v>70</v>
      </c>
      <c r="H2" s="14">
        <v>7190</v>
      </c>
      <c r="I2" s="14">
        <v>50</v>
      </c>
      <c r="J2" s="14">
        <v>15</v>
      </c>
      <c r="K2" s="14">
        <f>J2+M2</f>
        <v>15</v>
      </c>
      <c r="L2" s="14" t="s">
        <v>71</v>
      </c>
      <c r="M2" s="14">
        <v>0</v>
      </c>
    </row>
    <row r="3" spans="1:13" x14ac:dyDescent="0.2">
      <c r="A3" s="13">
        <v>44397</v>
      </c>
      <c r="B3" s="14" t="s">
        <v>72</v>
      </c>
      <c r="C3" s="14" t="s">
        <v>73</v>
      </c>
      <c r="D3" s="14" t="s">
        <v>67</v>
      </c>
      <c r="E3" s="14" t="s">
        <v>74</v>
      </c>
      <c r="F3" s="14" t="s">
        <v>75</v>
      </c>
      <c r="G3" s="14" t="s">
        <v>76</v>
      </c>
      <c r="H3" s="14">
        <v>2380</v>
      </c>
      <c r="I3" s="14">
        <v>50</v>
      </c>
      <c r="J3" s="14">
        <v>15</v>
      </c>
      <c r="K3" s="14">
        <v>15</v>
      </c>
      <c r="L3" s="14" t="s">
        <v>71</v>
      </c>
      <c r="M3" s="14">
        <v>0</v>
      </c>
    </row>
    <row r="4" spans="1:13" x14ac:dyDescent="0.2">
      <c r="A4" s="13">
        <v>44398</v>
      </c>
      <c r="B4" s="14" t="s">
        <v>77</v>
      </c>
      <c r="C4" s="14" t="s">
        <v>78</v>
      </c>
      <c r="D4" s="14" t="s">
        <v>79</v>
      </c>
      <c r="E4" s="14" t="s">
        <v>80</v>
      </c>
      <c r="F4" s="14" t="s">
        <v>81</v>
      </c>
      <c r="G4" s="14" t="s">
        <v>82</v>
      </c>
      <c r="H4" s="14">
        <v>2830</v>
      </c>
      <c r="I4" s="14">
        <v>100</v>
      </c>
      <c r="J4" s="14">
        <v>15</v>
      </c>
      <c r="K4" s="14">
        <v>298</v>
      </c>
      <c r="L4" s="14" t="s">
        <v>71</v>
      </c>
      <c r="M4" s="14">
        <v>283</v>
      </c>
    </row>
    <row r="5" spans="1:13" x14ac:dyDescent="0.2">
      <c r="A5" s="13">
        <v>44398</v>
      </c>
      <c r="B5" s="14" t="s">
        <v>83</v>
      </c>
      <c r="C5" s="14" t="s">
        <v>84</v>
      </c>
      <c r="D5" s="14" t="s">
        <v>79</v>
      </c>
      <c r="E5" s="14" t="s">
        <v>85</v>
      </c>
      <c r="F5" s="14" t="s">
        <v>86</v>
      </c>
      <c r="G5" s="14" t="s">
        <v>87</v>
      </c>
      <c r="H5" s="14">
        <v>2680</v>
      </c>
      <c r="I5" s="14">
        <v>50</v>
      </c>
      <c r="J5" s="14">
        <v>15</v>
      </c>
      <c r="K5" s="14">
        <f>J5+M5</f>
        <v>283</v>
      </c>
      <c r="L5" s="14" t="s">
        <v>71</v>
      </c>
      <c r="M5" s="14">
        <v>268</v>
      </c>
    </row>
    <row r="6" spans="1:13" x14ac:dyDescent="0.2">
      <c r="A6" s="13">
        <v>44403</v>
      </c>
      <c r="B6" s="14" t="s">
        <v>88</v>
      </c>
      <c r="C6" s="14" t="s">
        <v>89</v>
      </c>
      <c r="D6" s="14" t="s">
        <v>90</v>
      </c>
      <c r="E6" s="14" t="s">
        <v>91</v>
      </c>
      <c r="F6" s="14" t="s">
        <v>92</v>
      </c>
      <c r="G6" s="14" t="s">
        <v>93</v>
      </c>
      <c r="H6" s="14">
        <v>3580</v>
      </c>
      <c r="I6" s="14">
        <v>100</v>
      </c>
      <c r="J6" s="14">
        <v>15</v>
      </c>
      <c r="K6" s="14">
        <v>373</v>
      </c>
      <c r="L6" s="14" t="s">
        <v>71</v>
      </c>
      <c r="M6" s="14">
        <v>358</v>
      </c>
    </row>
    <row r="7" spans="1:13" x14ac:dyDescent="0.2">
      <c r="A7" s="13">
        <v>44403</v>
      </c>
      <c r="B7" s="14" t="s">
        <v>94</v>
      </c>
      <c r="C7" s="14" t="s">
        <v>95</v>
      </c>
      <c r="D7" s="14" t="s">
        <v>90</v>
      </c>
      <c r="E7" s="14" t="s">
        <v>96</v>
      </c>
      <c r="F7" s="14" t="s">
        <v>97</v>
      </c>
      <c r="G7" s="14" t="s">
        <v>98</v>
      </c>
      <c r="H7" s="14">
        <v>1880</v>
      </c>
      <c r="I7" s="14">
        <v>50</v>
      </c>
      <c r="J7" s="14">
        <v>15</v>
      </c>
      <c r="K7" s="14">
        <f>J7+M7</f>
        <v>297</v>
      </c>
      <c r="L7" s="14" t="s">
        <v>71</v>
      </c>
      <c r="M7" s="15">
        <v>282</v>
      </c>
    </row>
    <row r="8" spans="1:13" x14ac:dyDescent="0.2">
      <c r="A8" s="13">
        <v>44403</v>
      </c>
      <c r="B8" s="14" t="s">
        <v>99</v>
      </c>
      <c r="C8" s="14" t="s">
        <v>89</v>
      </c>
      <c r="D8" s="14" t="s">
        <v>100</v>
      </c>
      <c r="E8" s="14" t="s">
        <v>91</v>
      </c>
      <c r="F8" s="14" t="s">
        <v>92</v>
      </c>
      <c r="G8" s="14" t="s">
        <v>93</v>
      </c>
      <c r="H8" s="14">
        <v>3580</v>
      </c>
      <c r="I8" s="14">
        <v>100</v>
      </c>
      <c r="J8" s="14">
        <v>15</v>
      </c>
      <c r="K8" s="14">
        <v>373</v>
      </c>
      <c r="L8" s="14" t="s">
        <v>71</v>
      </c>
      <c r="M8" s="14">
        <v>358</v>
      </c>
    </row>
    <row r="9" spans="1:13" x14ac:dyDescent="0.2">
      <c r="A9" s="13">
        <v>44403</v>
      </c>
      <c r="B9" s="14" t="s">
        <v>101</v>
      </c>
      <c r="C9" s="14" t="s">
        <v>95</v>
      </c>
      <c r="D9" s="14" t="s">
        <v>100</v>
      </c>
      <c r="E9" s="14" t="s">
        <v>96</v>
      </c>
      <c r="F9" s="14" t="s">
        <v>97</v>
      </c>
      <c r="G9" s="14" t="s">
        <v>98</v>
      </c>
      <c r="H9" s="14">
        <v>1880</v>
      </c>
      <c r="I9" s="14">
        <v>50</v>
      </c>
      <c r="J9" s="14">
        <v>15</v>
      </c>
      <c r="K9" s="14">
        <f>J9+M9</f>
        <v>297</v>
      </c>
      <c r="L9" s="14" t="s">
        <v>71</v>
      </c>
      <c r="M9" s="15">
        <v>282</v>
      </c>
    </row>
    <row r="10" spans="1:13" x14ac:dyDescent="0.2">
      <c r="A10" s="13">
        <v>44398</v>
      </c>
      <c r="B10" s="16" t="s">
        <v>102</v>
      </c>
      <c r="C10" s="16" t="s">
        <v>103</v>
      </c>
      <c r="D10" s="16" t="s">
        <v>104</v>
      </c>
      <c r="E10" s="16" t="s">
        <v>105</v>
      </c>
      <c r="F10" s="14" t="s">
        <v>106</v>
      </c>
      <c r="G10" s="16" t="s">
        <v>107</v>
      </c>
      <c r="H10" s="14">
        <v>1680</v>
      </c>
      <c r="I10" s="14">
        <v>50</v>
      </c>
      <c r="J10" s="14">
        <v>15</v>
      </c>
      <c r="K10" s="14">
        <v>183</v>
      </c>
      <c r="L10" s="14" t="s">
        <v>71</v>
      </c>
      <c r="M10" s="14">
        <v>168</v>
      </c>
    </row>
    <row r="11" spans="1:13" x14ac:dyDescent="0.2">
      <c r="A11" s="13">
        <v>44398</v>
      </c>
      <c r="B11" s="16" t="s">
        <v>108</v>
      </c>
      <c r="C11" s="14" t="s">
        <v>109</v>
      </c>
      <c r="D11" s="14" t="s">
        <v>104</v>
      </c>
      <c r="E11" s="14" t="s">
        <v>110</v>
      </c>
      <c r="F11" s="14" t="s">
        <v>111</v>
      </c>
      <c r="G11" s="14" t="s">
        <v>112</v>
      </c>
      <c r="H11" s="14">
        <v>2000</v>
      </c>
      <c r="I11" s="14">
        <v>50</v>
      </c>
      <c r="J11" s="14">
        <v>15</v>
      </c>
      <c r="K11" s="14">
        <v>215</v>
      </c>
      <c r="L11" s="14" t="s">
        <v>71</v>
      </c>
      <c r="M11" s="14">
        <v>200</v>
      </c>
    </row>
    <row r="12" spans="1:13" x14ac:dyDescent="0.2">
      <c r="A12" s="13">
        <v>44398</v>
      </c>
      <c r="B12" s="14" t="s">
        <v>113</v>
      </c>
      <c r="C12" s="14" t="s">
        <v>114</v>
      </c>
      <c r="D12" s="14" t="s">
        <v>104</v>
      </c>
      <c r="E12" s="14" t="s">
        <v>115</v>
      </c>
      <c r="F12" s="14" t="s">
        <v>116</v>
      </c>
      <c r="G12" s="14" t="s">
        <v>107</v>
      </c>
      <c r="H12" s="14">
        <v>2470</v>
      </c>
      <c r="I12" s="14">
        <v>50</v>
      </c>
      <c r="J12" s="14">
        <v>15</v>
      </c>
      <c r="K12" s="14">
        <v>262</v>
      </c>
      <c r="L12" s="14" t="s">
        <v>71</v>
      </c>
      <c r="M12" s="14">
        <v>247</v>
      </c>
    </row>
    <row r="13" spans="1:13" x14ac:dyDescent="0.2">
      <c r="A13" s="13">
        <v>44398</v>
      </c>
      <c r="B13" s="14" t="s">
        <v>117</v>
      </c>
      <c r="C13" s="14" t="s">
        <v>78</v>
      </c>
      <c r="D13" s="14" t="s">
        <v>104</v>
      </c>
      <c r="E13" s="14" t="s">
        <v>80</v>
      </c>
      <c r="F13" s="14" t="s">
        <v>81</v>
      </c>
      <c r="G13" s="14" t="s">
        <v>82</v>
      </c>
      <c r="H13" s="14">
        <v>2830</v>
      </c>
      <c r="I13" s="14">
        <v>100</v>
      </c>
      <c r="J13" s="14">
        <v>15</v>
      </c>
      <c r="K13" s="14">
        <v>298</v>
      </c>
      <c r="L13" s="14" t="s">
        <v>71</v>
      </c>
      <c r="M13" s="14">
        <v>283</v>
      </c>
    </row>
    <row r="14" spans="1:13" x14ac:dyDescent="0.2">
      <c r="A14" s="13">
        <v>44398</v>
      </c>
      <c r="B14" s="14" t="s">
        <v>118</v>
      </c>
      <c r="C14" s="14" t="s">
        <v>84</v>
      </c>
      <c r="D14" s="14" t="s">
        <v>104</v>
      </c>
      <c r="E14" s="14" t="s">
        <v>85</v>
      </c>
      <c r="F14" s="14" t="s">
        <v>86</v>
      </c>
      <c r="G14" s="14" t="s">
        <v>87</v>
      </c>
      <c r="H14" s="14">
        <v>2470</v>
      </c>
      <c r="I14" s="14">
        <v>50</v>
      </c>
      <c r="J14" s="14">
        <v>15</v>
      </c>
      <c r="K14" s="14">
        <v>262</v>
      </c>
      <c r="L14" s="14" t="s">
        <v>71</v>
      </c>
      <c r="M14" s="14">
        <v>247</v>
      </c>
    </row>
    <row r="15" spans="1:13" x14ac:dyDescent="0.2">
      <c r="A15" s="13">
        <v>44398</v>
      </c>
      <c r="B15" s="14" t="s">
        <v>119</v>
      </c>
      <c r="C15" s="14" t="s">
        <v>78</v>
      </c>
      <c r="D15" s="14" t="s">
        <v>120</v>
      </c>
      <c r="E15" s="14" t="s">
        <v>80</v>
      </c>
      <c r="F15" s="14" t="s">
        <v>81</v>
      </c>
      <c r="G15" s="14" t="s">
        <v>82</v>
      </c>
      <c r="H15" s="14">
        <v>2830</v>
      </c>
      <c r="I15" s="14">
        <v>100</v>
      </c>
      <c r="J15" s="14">
        <v>15</v>
      </c>
      <c r="K15" s="14">
        <v>298</v>
      </c>
      <c r="L15" s="14" t="s">
        <v>71</v>
      </c>
      <c r="M15" s="14">
        <v>283</v>
      </c>
    </row>
    <row r="16" spans="1:13" x14ac:dyDescent="0.2">
      <c r="A16" s="13">
        <v>44398</v>
      </c>
      <c r="B16" s="14" t="s">
        <v>121</v>
      </c>
      <c r="C16" s="14" t="s">
        <v>84</v>
      </c>
      <c r="D16" s="14" t="s">
        <v>120</v>
      </c>
      <c r="E16" s="14" t="s">
        <v>85</v>
      </c>
      <c r="F16" s="14" t="s">
        <v>86</v>
      </c>
      <c r="G16" s="14" t="s">
        <v>87</v>
      </c>
      <c r="H16" s="14">
        <v>2470</v>
      </c>
      <c r="I16" s="14">
        <v>50</v>
      </c>
      <c r="J16" s="14">
        <v>15</v>
      </c>
      <c r="K16" s="14">
        <v>262</v>
      </c>
      <c r="L16" s="14" t="s">
        <v>71</v>
      </c>
      <c r="M16" s="14">
        <v>247</v>
      </c>
    </row>
    <row r="17" spans="1:13" x14ac:dyDescent="0.2">
      <c r="A17" s="13">
        <v>44398</v>
      </c>
      <c r="B17" s="14" t="s">
        <v>122</v>
      </c>
      <c r="C17" s="14" t="s">
        <v>78</v>
      </c>
      <c r="D17" s="14" t="s">
        <v>123</v>
      </c>
      <c r="E17" s="14" t="s">
        <v>80</v>
      </c>
      <c r="F17" s="14" t="s">
        <v>81</v>
      </c>
      <c r="G17" s="14" t="s">
        <v>82</v>
      </c>
      <c r="H17" s="14">
        <v>2830</v>
      </c>
      <c r="I17" s="14">
        <v>100</v>
      </c>
      <c r="J17" s="14">
        <v>15</v>
      </c>
      <c r="K17" s="14">
        <v>298</v>
      </c>
      <c r="L17" s="14" t="s">
        <v>71</v>
      </c>
      <c r="M17" s="14">
        <v>283</v>
      </c>
    </row>
    <row r="18" spans="1:13" x14ac:dyDescent="0.2">
      <c r="A18" s="13">
        <v>44398</v>
      </c>
      <c r="B18" s="14" t="s">
        <v>124</v>
      </c>
      <c r="C18" s="14" t="s">
        <v>84</v>
      </c>
      <c r="D18" s="14" t="s">
        <v>123</v>
      </c>
      <c r="E18" s="14" t="s">
        <v>85</v>
      </c>
      <c r="F18" s="14" t="s">
        <v>86</v>
      </c>
      <c r="G18" s="14" t="s">
        <v>87</v>
      </c>
      <c r="H18" s="14">
        <v>2470</v>
      </c>
      <c r="I18" s="14">
        <v>50</v>
      </c>
      <c r="J18" s="14">
        <v>15</v>
      </c>
      <c r="K18" s="14">
        <v>262</v>
      </c>
      <c r="L18" s="14" t="s">
        <v>71</v>
      </c>
      <c r="M18" s="14">
        <v>247</v>
      </c>
    </row>
    <row r="19" spans="1:13" x14ac:dyDescent="0.2">
      <c r="A19" s="13">
        <v>44398</v>
      </c>
      <c r="B19" s="14" t="s">
        <v>125</v>
      </c>
      <c r="C19" s="14" t="s">
        <v>78</v>
      </c>
      <c r="D19" s="14" t="s">
        <v>126</v>
      </c>
      <c r="E19" s="14" t="s">
        <v>80</v>
      </c>
      <c r="F19" s="14" t="s">
        <v>81</v>
      </c>
      <c r="G19" s="14" t="s">
        <v>82</v>
      </c>
      <c r="H19" s="14">
        <v>2830</v>
      </c>
      <c r="I19" s="14">
        <v>100</v>
      </c>
      <c r="J19" s="14">
        <v>15</v>
      </c>
      <c r="K19" s="14">
        <v>298</v>
      </c>
      <c r="L19" s="14" t="s">
        <v>71</v>
      </c>
      <c r="M19" s="14">
        <v>283</v>
      </c>
    </row>
    <row r="20" spans="1:13" x14ac:dyDescent="0.2">
      <c r="A20" s="13">
        <v>44398</v>
      </c>
      <c r="B20" s="14" t="s">
        <v>127</v>
      </c>
      <c r="C20" s="14" t="s">
        <v>84</v>
      </c>
      <c r="D20" s="14" t="s">
        <v>126</v>
      </c>
      <c r="E20" s="14" t="s">
        <v>85</v>
      </c>
      <c r="F20" s="14" t="s">
        <v>86</v>
      </c>
      <c r="G20" s="14" t="s">
        <v>87</v>
      </c>
      <c r="H20" s="14">
        <v>2470</v>
      </c>
      <c r="I20" s="14">
        <v>50</v>
      </c>
      <c r="J20" s="14">
        <v>15</v>
      </c>
      <c r="K20" s="14">
        <v>262</v>
      </c>
      <c r="L20" s="14" t="s">
        <v>71</v>
      </c>
      <c r="M20" s="14">
        <v>247</v>
      </c>
    </row>
    <row r="21" spans="1:13" x14ac:dyDescent="0.2">
      <c r="A21" s="13">
        <v>44397</v>
      </c>
      <c r="B21" s="14" t="s">
        <v>128</v>
      </c>
      <c r="C21" s="14" t="s">
        <v>66</v>
      </c>
      <c r="D21" s="14" t="s">
        <v>129</v>
      </c>
      <c r="E21" s="14" t="s">
        <v>68</v>
      </c>
      <c r="F21" s="14" t="s">
        <v>69</v>
      </c>
      <c r="G21" s="14" t="s">
        <v>130</v>
      </c>
      <c r="H21" s="14">
        <v>5980</v>
      </c>
      <c r="I21" s="14">
        <v>50</v>
      </c>
      <c r="J21" s="14">
        <v>15</v>
      </c>
      <c r="K21" s="14">
        <v>15</v>
      </c>
      <c r="L21" s="14" t="s">
        <v>71</v>
      </c>
      <c r="M21" s="14">
        <v>0</v>
      </c>
    </row>
    <row r="22" spans="1:13" x14ac:dyDescent="0.2">
      <c r="A22" s="13">
        <v>44397</v>
      </c>
      <c r="B22" s="14" t="s">
        <v>131</v>
      </c>
      <c r="C22" s="14" t="s">
        <v>73</v>
      </c>
      <c r="D22" s="14" t="s">
        <v>129</v>
      </c>
      <c r="E22" s="14" t="s">
        <v>74</v>
      </c>
      <c r="F22" s="14" t="s">
        <v>75</v>
      </c>
      <c r="G22" s="14" t="s">
        <v>76</v>
      </c>
      <c r="H22" s="14">
        <v>2380</v>
      </c>
      <c r="I22" s="14">
        <v>50</v>
      </c>
      <c r="J22" s="14">
        <v>15</v>
      </c>
      <c r="K22" s="14">
        <v>15</v>
      </c>
      <c r="L22" s="14" t="s">
        <v>71</v>
      </c>
      <c r="M22" s="14">
        <v>0</v>
      </c>
    </row>
    <row r="23" spans="1:13" x14ac:dyDescent="0.2">
      <c r="A23" s="13">
        <v>44397</v>
      </c>
      <c r="B23" s="14" t="s">
        <v>132</v>
      </c>
      <c r="C23" s="14" t="s">
        <v>66</v>
      </c>
      <c r="D23" s="14" t="s">
        <v>133</v>
      </c>
      <c r="E23" s="14" t="s">
        <v>68</v>
      </c>
      <c r="F23" s="14" t="s">
        <v>69</v>
      </c>
      <c r="G23" s="14" t="s">
        <v>130</v>
      </c>
      <c r="H23" s="14">
        <v>5980</v>
      </c>
      <c r="I23" s="14">
        <v>50</v>
      </c>
      <c r="J23" s="14">
        <v>15</v>
      </c>
      <c r="K23" s="14">
        <v>15</v>
      </c>
      <c r="L23" s="14" t="s">
        <v>71</v>
      </c>
      <c r="M23" s="14">
        <v>0</v>
      </c>
    </row>
    <row r="24" spans="1:13" x14ac:dyDescent="0.2">
      <c r="A24" s="13">
        <v>44397</v>
      </c>
      <c r="B24" s="14" t="s">
        <v>134</v>
      </c>
      <c r="C24" s="14" t="s">
        <v>73</v>
      </c>
      <c r="D24" s="14" t="s">
        <v>133</v>
      </c>
      <c r="E24" s="14" t="s">
        <v>74</v>
      </c>
      <c r="F24" s="14" t="s">
        <v>75</v>
      </c>
      <c r="G24" s="14" t="s">
        <v>76</v>
      </c>
      <c r="H24" s="14">
        <v>2380</v>
      </c>
      <c r="I24" s="14">
        <v>50</v>
      </c>
      <c r="J24" s="14">
        <v>15</v>
      </c>
      <c r="K24" s="14">
        <v>15</v>
      </c>
      <c r="L24" s="14" t="s">
        <v>71</v>
      </c>
      <c r="M24" s="14">
        <v>0</v>
      </c>
    </row>
    <row r="25" spans="1:13" x14ac:dyDescent="0.2">
      <c r="A25" s="13">
        <v>44398</v>
      </c>
      <c r="B25" s="14" t="s">
        <v>135</v>
      </c>
      <c r="C25" s="14" t="s">
        <v>78</v>
      </c>
      <c r="D25" s="14" t="s">
        <v>136</v>
      </c>
      <c r="E25" s="14" t="s">
        <v>80</v>
      </c>
      <c r="F25" s="14" t="s">
        <v>81</v>
      </c>
      <c r="G25" s="14" t="s">
        <v>82</v>
      </c>
      <c r="H25" s="14">
        <v>2830</v>
      </c>
      <c r="I25" s="14">
        <v>100</v>
      </c>
      <c r="J25" s="14">
        <v>15</v>
      </c>
      <c r="K25" s="14">
        <v>298</v>
      </c>
      <c r="L25" s="14" t="s">
        <v>71</v>
      </c>
      <c r="M25" s="14">
        <v>283</v>
      </c>
    </row>
    <row r="26" spans="1:13" x14ac:dyDescent="0.2">
      <c r="A26" s="13">
        <v>44398</v>
      </c>
      <c r="B26" s="14" t="s">
        <v>137</v>
      </c>
      <c r="C26" s="14" t="s">
        <v>84</v>
      </c>
      <c r="D26" s="14" t="s">
        <v>136</v>
      </c>
      <c r="E26" s="14" t="s">
        <v>85</v>
      </c>
      <c r="F26" s="14" t="s">
        <v>86</v>
      </c>
      <c r="G26" s="14" t="s">
        <v>87</v>
      </c>
      <c r="H26" s="14">
        <v>2470</v>
      </c>
      <c r="I26" s="14">
        <v>50</v>
      </c>
      <c r="J26" s="14">
        <v>15</v>
      </c>
      <c r="K26" s="14">
        <v>262</v>
      </c>
      <c r="L26" s="14" t="s">
        <v>71</v>
      </c>
      <c r="M26" s="14">
        <v>247</v>
      </c>
    </row>
    <row r="27" spans="1:13" x14ac:dyDescent="0.2">
      <c r="A27" s="13">
        <v>44398</v>
      </c>
      <c r="B27" s="14" t="s">
        <v>138</v>
      </c>
      <c r="C27" s="14" t="s">
        <v>78</v>
      </c>
      <c r="D27" s="14" t="s">
        <v>139</v>
      </c>
      <c r="E27" s="14" t="s">
        <v>80</v>
      </c>
      <c r="F27" s="14" t="s">
        <v>81</v>
      </c>
      <c r="G27" s="14" t="s">
        <v>82</v>
      </c>
      <c r="H27" s="14">
        <v>2830</v>
      </c>
      <c r="I27" s="14">
        <v>100</v>
      </c>
      <c r="J27" s="14">
        <v>15</v>
      </c>
      <c r="K27" s="14">
        <v>298</v>
      </c>
      <c r="L27" s="14" t="s">
        <v>71</v>
      </c>
      <c r="M27" s="14">
        <v>283</v>
      </c>
    </row>
    <row r="28" spans="1:13" x14ac:dyDescent="0.2">
      <c r="A28" s="13">
        <v>44398</v>
      </c>
      <c r="B28" s="14" t="s">
        <v>140</v>
      </c>
      <c r="C28" s="14" t="s">
        <v>84</v>
      </c>
      <c r="D28" s="14" t="s">
        <v>139</v>
      </c>
      <c r="E28" s="14" t="s">
        <v>85</v>
      </c>
      <c r="F28" s="14" t="s">
        <v>86</v>
      </c>
      <c r="G28" s="14" t="s">
        <v>87</v>
      </c>
      <c r="H28" s="14">
        <v>2470</v>
      </c>
      <c r="I28" s="14">
        <v>50</v>
      </c>
      <c r="J28" s="14">
        <v>15</v>
      </c>
      <c r="K28" s="14">
        <v>262</v>
      </c>
      <c r="L28" s="14" t="s">
        <v>71</v>
      </c>
      <c r="M28" s="14">
        <v>247</v>
      </c>
    </row>
    <row r="29" spans="1:13" x14ac:dyDescent="0.2">
      <c r="A29" s="13">
        <v>44397</v>
      </c>
      <c r="B29" s="14" t="s">
        <v>141</v>
      </c>
      <c r="C29" s="14" t="s">
        <v>66</v>
      </c>
      <c r="D29" s="14" t="s">
        <v>142</v>
      </c>
      <c r="E29" s="14" t="s">
        <v>68</v>
      </c>
      <c r="F29" s="14" t="s">
        <v>69</v>
      </c>
      <c r="G29" s="14" t="s">
        <v>70</v>
      </c>
      <c r="H29" s="14">
        <v>7190</v>
      </c>
      <c r="I29" s="14">
        <v>50</v>
      </c>
      <c r="J29" s="14">
        <v>15</v>
      </c>
      <c r="K29" s="14">
        <v>375</v>
      </c>
      <c r="L29" s="14" t="s">
        <v>71</v>
      </c>
      <c r="M29" s="14">
        <v>360</v>
      </c>
    </row>
    <row r="30" spans="1:13" x14ac:dyDescent="0.2">
      <c r="A30" s="13">
        <v>44397</v>
      </c>
      <c r="B30" s="14" t="s">
        <v>143</v>
      </c>
      <c r="C30" s="14" t="s">
        <v>73</v>
      </c>
      <c r="D30" s="14" t="s">
        <v>142</v>
      </c>
      <c r="E30" s="14" t="s">
        <v>74</v>
      </c>
      <c r="F30" s="14" t="s">
        <v>75</v>
      </c>
      <c r="G30" s="14" t="s">
        <v>76</v>
      </c>
      <c r="H30" s="14">
        <v>2380</v>
      </c>
      <c r="I30" s="14">
        <v>50</v>
      </c>
      <c r="J30" s="14">
        <v>15</v>
      </c>
      <c r="K30" s="14">
        <v>491</v>
      </c>
      <c r="L30" s="14" t="s">
        <v>71</v>
      </c>
      <c r="M30" s="14">
        <v>476</v>
      </c>
    </row>
    <row r="31" spans="1:13" x14ac:dyDescent="0.2">
      <c r="A31" s="13">
        <v>44397</v>
      </c>
      <c r="B31" s="14" t="s">
        <v>144</v>
      </c>
      <c r="C31" s="14" t="s">
        <v>66</v>
      </c>
      <c r="D31" s="14" t="s">
        <v>145</v>
      </c>
      <c r="E31" s="14" t="s">
        <v>68</v>
      </c>
      <c r="F31" s="14" t="s">
        <v>69</v>
      </c>
      <c r="G31" s="14" t="s">
        <v>70</v>
      </c>
      <c r="H31" s="14">
        <v>7190</v>
      </c>
      <c r="I31" s="14">
        <v>50</v>
      </c>
      <c r="J31" s="14">
        <v>15</v>
      </c>
      <c r="K31" s="14">
        <f>J31+M31</f>
        <v>15</v>
      </c>
      <c r="L31" s="14" t="s">
        <v>71</v>
      </c>
      <c r="M31" s="14">
        <v>0</v>
      </c>
    </row>
    <row r="32" spans="1:13" x14ac:dyDescent="0.2">
      <c r="A32" s="13">
        <v>44397</v>
      </c>
      <c r="B32" s="14" t="s">
        <v>146</v>
      </c>
      <c r="C32" s="14" t="s">
        <v>73</v>
      </c>
      <c r="D32" s="14" t="s">
        <v>145</v>
      </c>
      <c r="E32" s="14" t="s">
        <v>74</v>
      </c>
      <c r="F32" s="14" t="s">
        <v>75</v>
      </c>
      <c r="G32" s="14" t="s">
        <v>76</v>
      </c>
      <c r="H32" s="14">
        <v>2380</v>
      </c>
      <c r="I32" s="14">
        <v>50</v>
      </c>
      <c r="J32" s="14">
        <v>15</v>
      </c>
      <c r="K32" s="14">
        <v>15</v>
      </c>
      <c r="L32" s="14" t="s">
        <v>71</v>
      </c>
      <c r="M32" s="14">
        <v>0</v>
      </c>
    </row>
    <row r="33" spans="1:13" x14ac:dyDescent="0.2">
      <c r="A33" s="17" t="s">
        <v>147</v>
      </c>
      <c r="B33" s="17"/>
      <c r="C33" s="17"/>
      <c r="D33" s="17"/>
      <c r="E33" s="17"/>
      <c r="F33" s="17"/>
      <c r="G33" s="17"/>
      <c r="H33" s="17"/>
      <c r="I33" s="17"/>
      <c r="J33" s="18">
        <f>SUM(J2:J32)</f>
        <v>465</v>
      </c>
      <c r="K33" s="18">
        <f>SUM(K2:K32)</f>
        <v>6927</v>
      </c>
      <c r="L33" s="17"/>
      <c r="M33" s="17"/>
    </row>
  </sheetData>
  <phoneticPr fontId="2" type="noConversion"/>
  <conditionalFormatting sqref="B1 B33">
    <cfRule type="duplicateValues" dxfId="4" priority="5"/>
  </conditionalFormatting>
  <conditionalFormatting sqref="B2:B28">
    <cfRule type="duplicateValues" dxfId="3" priority="4"/>
  </conditionalFormatting>
  <conditionalFormatting sqref="B2:B28">
    <cfRule type="duplicateValues" dxfId="2" priority="3"/>
  </conditionalFormatting>
  <conditionalFormatting sqref="B29:B32">
    <cfRule type="duplicateValues" dxfId="1" priority="2"/>
  </conditionalFormatting>
  <conditionalFormatting sqref="B29:B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费用明细</vt:lpstr>
      <vt:lpstr>退票明细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2021-07-28T03:48:40Z</dcterms:created>
  <dcterms:modified xsi:type="dcterms:W3CDTF">2021-08-23T06:28:47Z</dcterms:modified>
</cp:coreProperties>
</file>