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E:\2025年工作\RR媒体\12月上海\"/>
    </mc:Choice>
  </mc:AlternateContent>
  <xr:revisionPtr revIDLastSave="0" documentId="13_ncr:1_{4C23F6F5-BEDC-4DDC-B5D5-F03B6E18E0E7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5-RR" sheetId="1" r:id="rId1"/>
    <sheet name="5-RR (2)" sheetId="2" state="hidden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hidden="1">#REF!</definedName>
    <definedName name="aa">[1]Sheet3!$A$1:$A$14</definedName>
    <definedName name="bb">[2]选项!$B:$B</definedName>
    <definedName name="fl">[3]分类标准!$A$4:$A$14</definedName>
    <definedName name="hh">#REF!</definedName>
    <definedName name="jj">#REF!</definedName>
    <definedName name="lb">#REF!</definedName>
    <definedName name="_xlnm.Print_Area">#REF!</definedName>
    <definedName name="sij">#REF!</definedName>
    <definedName name="v">#REF!</definedName>
    <definedName name="xm">[4]伦敦办明细!$A$299:$A$312</definedName>
    <definedName name="额">#REF!</definedName>
    <definedName name="二分v">#REF!</definedName>
    <definedName name="分v我">#REF!</definedName>
  </definedNames>
  <calcPr calcId="181029"/>
</workbook>
</file>

<file path=xl/calcChain.xml><?xml version="1.0" encoding="utf-8"?>
<calcChain xmlns="http://schemas.openxmlformats.org/spreadsheetml/2006/main">
  <c r="F27" i="2" l="1"/>
  <c r="F28" i="2" s="1"/>
  <c r="D15" i="2" s="1"/>
  <c r="F22" i="2"/>
  <c r="F23" i="2" s="1"/>
  <c r="F21" i="2"/>
  <c r="F23" i="1"/>
  <c r="D14" i="1" s="1"/>
  <c r="F27" i="1"/>
  <c r="F28" i="1" s="1"/>
  <c r="F22" i="1"/>
  <c r="F21" i="1"/>
  <c r="C31" i="2" l="1"/>
  <c r="F31" i="2" s="1"/>
  <c r="F32" i="2" s="1"/>
  <c r="D14" i="2"/>
  <c r="D16" i="2" s="1"/>
  <c r="C31" i="1"/>
  <c r="F31" i="1" s="1"/>
  <c r="F32" i="1" s="1"/>
  <c r="D15" i="1"/>
  <c r="D16" i="1"/>
  <c r="D17" i="1" s="1"/>
  <c r="D18" i="1" s="1"/>
  <c r="D17" i="2" l="1"/>
  <c r="D18" i="2" s="1"/>
</calcChain>
</file>

<file path=xl/sharedStrings.xml><?xml version="1.0" encoding="utf-8"?>
<sst xmlns="http://schemas.openxmlformats.org/spreadsheetml/2006/main" count="114" uniqueCount="49">
  <si>
    <t>Both in EN &amp; CN</t>
  </si>
  <si>
    <t>Project Name: MICE – Phantom Centenary CN Event OOT Media Travel</t>
  </si>
  <si>
    <t>Project Date:Dec. 9th, 2025</t>
  </si>
  <si>
    <t>Quotation Date: 2025-10-17</t>
  </si>
  <si>
    <r>
      <rPr>
        <sz val="14"/>
        <color indexed="8"/>
        <rFont val="Riviera Nights Light"/>
        <family val="2"/>
      </rPr>
      <t>Agency code</t>
    </r>
    <r>
      <rPr>
        <sz val="14"/>
        <color indexed="8"/>
        <rFont val="宋体"/>
        <family val="3"/>
        <charset val="134"/>
      </rPr>
      <t>：</t>
    </r>
    <r>
      <rPr>
        <sz val="14"/>
        <color indexed="8"/>
        <rFont val="Riviera Nights Light"/>
        <family val="2"/>
      </rPr>
      <t>4063697</t>
    </r>
  </si>
  <si>
    <t>Document Number:46002718</t>
  </si>
  <si>
    <t>Agency Name: COMFORT INTERNATIONAL M.I.C.E. SERVICE CO., LTD.</t>
  </si>
  <si>
    <t>Agency Address:1510, 12th Floor, No.13 Nongzhangguan South Road, Nongchaoyang District, Beijing</t>
  </si>
  <si>
    <t>Contact Info.13910193620</t>
  </si>
  <si>
    <r>
      <rPr>
        <b/>
        <sz val="14"/>
        <color indexed="9"/>
        <rFont val="Riviera Nights Light"/>
        <family val="2"/>
      </rPr>
      <t xml:space="preserve">Item
</t>
    </r>
    <r>
      <rPr>
        <b/>
        <sz val="14"/>
        <color indexed="9"/>
        <rFont val="Noto Sans SC Light"/>
        <family val="2"/>
        <charset val="134"/>
      </rPr>
      <t>项目</t>
    </r>
  </si>
  <si>
    <r>
      <rPr>
        <b/>
        <sz val="14"/>
        <color indexed="9"/>
        <rFont val="Riviera Nights Light"/>
        <family val="2"/>
      </rPr>
      <t xml:space="preserve">Budget(RMB)
</t>
    </r>
    <r>
      <rPr>
        <b/>
        <sz val="14"/>
        <color indexed="9"/>
        <rFont val="Noto Sans SC Light"/>
        <family val="2"/>
        <charset val="134"/>
      </rPr>
      <t>预算（人民币）</t>
    </r>
  </si>
  <si>
    <r>
      <rPr>
        <b/>
        <sz val="14"/>
        <color indexed="9"/>
        <rFont val="Riviera Nights Light"/>
        <family val="2"/>
      </rPr>
      <t xml:space="preserve">Remark
</t>
    </r>
    <r>
      <rPr>
        <b/>
        <sz val="14"/>
        <color indexed="9"/>
        <rFont val="Noto Sans SC Light"/>
        <family val="2"/>
        <charset val="134"/>
      </rPr>
      <t>备注</t>
    </r>
  </si>
  <si>
    <r>
      <rPr>
        <b/>
        <sz val="14"/>
        <color indexed="9"/>
        <rFont val="Riviera Nights Light"/>
        <family val="2"/>
      </rPr>
      <t xml:space="preserve">Description
</t>
    </r>
    <r>
      <rPr>
        <b/>
        <sz val="14"/>
        <color indexed="9"/>
        <rFont val="Noto Sans SC Light"/>
        <family val="2"/>
        <charset val="134"/>
      </rPr>
      <t>描述</t>
    </r>
  </si>
  <si>
    <t xml:space="preserve">G </t>
  </si>
  <si>
    <r>
      <rPr>
        <b/>
        <sz val="14"/>
        <color indexed="8"/>
        <rFont val="Riviera Nights Light"/>
        <family val="2"/>
      </rPr>
      <t xml:space="preserve">Travel
</t>
    </r>
    <r>
      <rPr>
        <b/>
        <sz val="14"/>
        <color indexed="8"/>
        <rFont val="Noto Sans SC Light"/>
        <family val="2"/>
        <charset val="134"/>
      </rPr>
      <t>差旅</t>
    </r>
  </si>
  <si>
    <t>J</t>
  </si>
  <si>
    <r>
      <rPr>
        <b/>
        <sz val="14"/>
        <color indexed="8"/>
        <rFont val="Riviera Nights Light"/>
        <family val="2"/>
      </rPr>
      <t xml:space="preserve">Agency Fees
</t>
    </r>
    <r>
      <rPr>
        <b/>
        <sz val="14"/>
        <color indexed="8"/>
        <rFont val="Noto Sans SC Light"/>
        <family val="2"/>
        <charset val="134"/>
      </rPr>
      <t>服务费</t>
    </r>
  </si>
  <si>
    <t>净价</t>
  </si>
  <si>
    <r>
      <rPr>
        <b/>
        <sz val="14"/>
        <color indexed="8"/>
        <rFont val="Riviera Nights Light"/>
        <family val="2"/>
      </rPr>
      <t xml:space="preserve">Business Tax
</t>
    </r>
    <r>
      <rPr>
        <b/>
        <sz val="14"/>
        <color indexed="8"/>
        <rFont val="Noto Sans SC Light"/>
        <family val="2"/>
        <charset val="134"/>
      </rPr>
      <t>税金</t>
    </r>
  </si>
  <si>
    <r>
      <rPr>
        <b/>
        <sz val="14"/>
        <color indexed="8"/>
        <rFont val="Riviera Nights Light"/>
        <family val="2"/>
      </rPr>
      <t>GRAND- Total</t>
    </r>
    <r>
      <rPr>
        <b/>
        <sz val="14"/>
        <color indexed="8"/>
        <rFont val="Noto Sans SC Light"/>
        <family val="2"/>
        <charset val="134"/>
      </rPr>
      <t>共计</t>
    </r>
    <r>
      <rPr>
        <b/>
        <sz val="14"/>
        <color indexed="8"/>
        <rFont val="Riviera Nights Light"/>
        <family val="2"/>
      </rPr>
      <t>(Business Tax included)</t>
    </r>
  </si>
  <si>
    <t>DETAILS</t>
  </si>
  <si>
    <r>
      <rPr>
        <b/>
        <sz val="14"/>
        <color indexed="9"/>
        <rFont val="Riviera Nights Light"/>
        <family val="2"/>
      </rPr>
      <t xml:space="preserve">G. Travel
</t>
    </r>
    <r>
      <rPr>
        <b/>
        <sz val="14"/>
        <color indexed="9"/>
        <rFont val="Noto Sans SC Light"/>
        <family val="2"/>
        <charset val="134"/>
      </rPr>
      <t>差旅</t>
    </r>
  </si>
  <si>
    <r>
      <rPr>
        <b/>
        <sz val="14"/>
        <color indexed="9"/>
        <rFont val="Riviera Nights Light"/>
        <family val="2"/>
      </rPr>
      <t xml:space="preserve">Unit Price (RMB)
</t>
    </r>
    <r>
      <rPr>
        <b/>
        <sz val="14"/>
        <color indexed="9"/>
        <rFont val="Noto Sans SC Light"/>
        <family val="2"/>
        <charset val="134"/>
      </rPr>
      <t>单价（人民币）</t>
    </r>
  </si>
  <si>
    <r>
      <rPr>
        <b/>
        <sz val="14"/>
        <color indexed="9"/>
        <rFont val="Riviera Nights Light"/>
        <family val="2"/>
      </rPr>
      <t xml:space="preserve">No. of item
</t>
    </r>
    <r>
      <rPr>
        <b/>
        <sz val="14"/>
        <color indexed="9"/>
        <rFont val="Noto Sans SC Light"/>
        <family val="2"/>
        <charset val="134"/>
      </rPr>
      <t>人数</t>
    </r>
  </si>
  <si>
    <r>
      <rPr>
        <b/>
        <sz val="14"/>
        <color indexed="9"/>
        <rFont val="Riviera Nights Light"/>
        <family val="2"/>
      </rPr>
      <t xml:space="preserve">QTY
</t>
    </r>
    <r>
      <rPr>
        <b/>
        <sz val="14"/>
        <color indexed="9"/>
        <rFont val="Noto Sans SC Light"/>
        <family val="2"/>
        <charset val="134"/>
      </rPr>
      <t>天数</t>
    </r>
    <r>
      <rPr>
        <b/>
        <sz val="14"/>
        <color indexed="9"/>
        <rFont val="Riviera Nights Light"/>
        <family val="2"/>
      </rPr>
      <t>/</t>
    </r>
    <r>
      <rPr>
        <b/>
        <sz val="14"/>
        <color indexed="9"/>
        <rFont val="Noto Sans SC Light"/>
        <family val="2"/>
        <charset val="134"/>
      </rPr>
      <t>次数</t>
    </r>
  </si>
  <si>
    <r>
      <rPr>
        <b/>
        <sz val="14"/>
        <color indexed="9"/>
        <rFont val="Riviera Nights Light"/>
        <family val="2"/>
      </rPr>
      <t xml:space="preserve">Total Price (RMB)
</t>
    </r>
    <r>
      <rPr>
        <b/>
        <sz val="14"/>
        <color indexed="9"/>
        <rFont val="Noto Sans SC Light"/>
        <family val="2"/>
        <charset val="134"/>
      </rPr>
      <t>总价（人民币）</t>
    </r>
  </si>
  <si>
    <r>
      <rPr>
        <sz val="14"/>
        <color indexed="8"/>
        <rFont val="Riviera Nights Light"/>
        <family val="2"/>
      </rPr>
      <t>Air Ticket-</t>
    </r>
    <r>
      <rPr>
        <sz val="14"/>
        <color rgb="FFFF0000"/>
        <rFont val="Riviera Nights Light"/>
        <family val="2"/>
      </rPr>
      <t>Shanghai</t>
    </r>
    <r>
      <rPr>
        <sz val="14"/>
        <color indexed="8"/>
        <rFont val="Riviera Nights Light"/>
        <family val="2"/>
      </rPr>
      <t xml:space="preserve">
</t>
    </r>
    <r>
      <rPr>
        <sz val="14"/>
        <color indexed="8"/>
        <rFont val="宋体"/>
        <family val="3"/>
        <charset val="134"/>
      </rPr>
      <t>机票</t>
    </r>
    <r>
      <rPr>
        <sz val="14"/>
        <color indexed="8"/>
        <rFont val="Riviera Nights Light"/>
        <family val="2"/>
      </rPr>
      <t>-</t>
    </r>
    <r>
      <rPr>
        <sz val="14"/>
        <color rgb="FFFF0000"/>
        <rFont val="宋体"/>
        <family val="3"/>
        <charset val="134"/>
      </rPr>
      <t>北京</t>
    </r>
    <r>
      <rPr>
        <sz val="14"/>
        <color rgb="FFFF0000"/>
        <rFont val="Riviera Nights Light"/>
        <family val="2"/>
      </rPr>
      <t>-</t>
    </r>
    <r>
      <rPr>
        <sz val="14"/>
        <color rgb="FFFF0000"/>
        <rFont val="宋体"/>
        <family val="3"/>
        <charset val="134"/>
      </rPr>
      <t>上海</t>
    </r>
    <r>
      <rPr>
        <sz val="14"/>
        <color indexed="8"/>
        <rFont val="宋体"/>
        <family val="3"/>
        <charset val="134"/>
      </rPr>
      <t>（国内，媒体）</t>
    </r>
  </si>
  <si>
    <t>00640</t>
  </si>
  <si>
    <r>
      <rPr>
        <sz val="14"/>
        <color indexed="8"/>
        <rFont val="Riviera Nights Light"/>
        <family val="2"/>
      </rPr>
      <t xml:space="preserve">Taxi
</t>
    </r>
    <r>
      <rPr>
        <sz val="14"/>
        <rFont val="Noto Sans SC Light"/>
        <family val="2"/>
        <charset val="134"/>
      </rPr>
      <t>国内交通费</t>
    </r>
    <r>
      <rPr>
        <sz val="14"/>
        <color indexed="8"/>
        <rFont val="Riviera Nights Light"/>
        <family val="2"/>
      </rPr>
      <t xml:space="preserve"> </t>
    </r>
    <r>
      <rPr>
        <sz val="14"/>
        <color indexed="8"/>
        <rFont val="宋体"/>
        <family val="3"/>
        <charset val="134"/>
      </rPr>
      <t>（媒体）</t>
    </r>
  </si>
  <si>
    <t>00680</t>
  </si>
  <si>
    <r>
      <rPr>
        <sz val="14"/>
        <color theme="1"/>
        <rFont val="Noto Sans SC Light"/>
        <family val="2"/>
        <charset val="134"/>
      </rPr>
      <t>媒体国内交通费用：出租车，火车票(</t>
    </r>
    <r>
      <rPr>
        <sz val="14"/>
        <color rgb="FFFF0000"/>
        <rFont val="Noto Sans SC Light"/>
        <family val="2"/>
        <charset val="134"/>
      </rPr>
      <t>六小时之内一等座</t>
    </r>
    <r>
      <rPr>
        <sz val="14"/>
        <color theme="1"/>
        <rFont val="Noto Sans SC Light"/>
        <family val="2"/>
        <charset val="134"/>
      </rPr>
      <t>)等</t>
    </r>
  </si>
  <si>
    <r>
      <rPr>
        <b/>
        <sz val="14"/>
        <color indexed="8"/>
        <rFont val="Riviera Nights Light"/>
        <family val="2"/>
      </rPr>
      <t xml:space="preserve">G. Travel
</t>
    </r>
    <r>
      <rPr>
        <b/>
        <sz val="14"/>
        <color indexed="8"/>
        <rFont val="Noto Sans SC Light"/>
        <family val="2"/>
        <charset val="134"/>
      </rPr>
      <t>差旅</t>
    </r>
  </si>
  <si>
    <r>
      <rPr>
        <b/>
        <sz val="14"/>
        <color indexed="9"/>
        <rFont val="Riviera Nights Light"/>
        <family val="2"/>
      </rPr>
      <t xml:space="preserve">J . Agency Fees
</t>
    </r>
    <r>
      <rPr>
        <b/>
        <sz val="14"/>
        <color indexed="9"/>
        <rFont val="Noto Sans SC Light"/>
        <family val="2"/>
        <charset val="134"/>
      </rPr>
      <t>服务费用</t>
    </r>
  </si>
  <si>
    <r>
      <rPr>
        <b/>
        <sz val="14"/>
        <color indexed="9"/>
        <rFont val="Noto Sans SC Light"/>
        <family val="2"/>
        <charset val="134"/>
      </rPr>
      <t>准备阶段</t>
    </r>
  </si>
  <si>
    <r>
      <rPr>
        <sz val="14"/>
        <color indexed="8"/>
        <rFont val="Noto Sans SC Light"/>
        <family val="2"/>
        <charset val="134"/>
      </rPr>
      <t>客户经理（准备阶段）</t>
    </r>
  </si>
  <si>
    <t>01120</t>
  </si>
  <si>
    <r>
      <rPr>
        <sz val="14"/>
        <color indexed="8"/>
        <rFont val="Noto Sans SC Light"/>
        <family val="2"/>
        <charset val="134"/>
      </rPr>
      <t>前期准备工作</t>
    </r>
  </si>
  <si>
    <r>
      <rPr>
        <b/>
        <sz val="14"/>
        <color indexed="8"/>
        <rFont val="Riviera Nights Light"/>
        <family val="2"/>
      </rPr>
      <t xml:space="preserve">J. Agency Fees
</t>
    </r>
    <r>
      <rPr>
        <b/>
        <sz val="14"/>
        <color indexed="8"/>
        <rFont val="Noto Sans SC Light"/>
        <family val="2"/>
        <charset val="134"/>
      </rPr>
      <t>服务费用</t>
    </r>
  </si>
  <si>
    <r>
      <rPr>
        <b/>
        <sz val="14"/>
        <color indexed="9"/>
        <rFont val="Riviera Nights Light"/>
        <family val="2"/>
      </rPr>
      <t xml:space="preserve">K. Business Tax
</t>
    </r>
    <r>
      <rPr>
        <b/>
        <sz val="14"/>
        <color indexed="9"/>
        <rFont val="Noto Sans SC Light"/>
        <family val="2"/>
        <charset val="134"/>
      </rPr>
      <t>税金</t>
    </r>
  </si>
  <si>
    <r>
      <rPr>
        <b/>
        <sz val="14"/>
        <color indexed="9"/>
        <rFont val="Riviera Nights Light"/>
        <family val="2"/>
      </rPr>
      <t xml:space="preserve">No. of item
</t>
    </r>
    <r>
      <rPr>
        <b/>
        <sz val="14"/>
        <color indexed="9"/>
        <rFont val="Noto Sans SC Light"/>
        <family val="2"/>
        <charset val="134"/>
      </rPr>
      <t>次数</t>
    </r>
  </si>
  <si>
    <r>
      <rPr>
        <b/>
        <sz val="14"/>
        <color indexed="9"/>
        <rFont val="Riviera Nights Light"/>
        <family val="2"/>
      </rPr>
      <t xml:space="preserve">% </t>
    </r>
    <r>
      <rPr>
        <b/>
        <sz val="14"/>
        <color indexed="9"/>
        <rFont val="Noto Sans SC Light"/>
        <family val="2"/>
        <charset val="134"/>
      </rPr>
      <t>比例</t>
    </r>
  </si>
  <si>
    <r>
      <rPr>
        <sz val="14"/>
        <color indexed="8"/>
        <rFont val="Riviera Nights Light"/>
        <family val="2"/>
      </rPr>
      <t xml:space="preserve">Business Tax </t>
    </r>
    <r>
      <rPr>
        <sz val="14"/>
        <color indexed="8"/>
        <rFont val="Noto Sans SC Light"/>
        <family val="2"/>
        <charset val="134"/>
      </rPr>
      <t>税金</t>
    </r>
  </si>
  <si>
    <r>
      <rPr>
        <sz val="14"/>
        <color indexed="8"/>
        <rFont val="Riviera Nights Light"/>
        <family val="2"/>
      </rPr>
      <t>VAT</t>
    </r>
    <r>
      <rPr>
        <sz val="14"/>
        <color indexed="8"/>
        <rFont val="Noto Sans SC Light"/>
        <family val="2"/>
        <charset val="134"/>
      </rPr>
      <t>专用增值税发票</t>
    </r>
  </si>
  <si>
    <r>
      <rPr>
        <b/>
        <sz val="14"/>
        <color indexed="8"/>
        <rFont val="Riviera Nights Light"/>
        <family val="2"/>
      </rPr>
      <t xml:space="preserve">K. Business Tax
</t>
    </r>
    <r>
      <rPr>
        <b/>
        <sz val="14"/>
        <color indexed="8"/>
        <rFont val="Noto Sans SC Light"/>
        <family val="2"/>
        <charset val="134"/>
      </rPr>
      <t>税金</t>
    </r>
  </si>
  <si>
    <t>0.003</t>
    <phoneticPr fontId="18" type="noConversion"/>
  </si>
  <si>
    <t>0.002</t>
    <phoneticPr fontId="18" type="noConversion"/>
  </si>
  <si>
    <r>
      <t>媒体国内交通费用：出租车，火车票(</t>
    </r>
    <r>
      <rPr>
        <sz val="14"/>
        <color rgb="FFFF0000"/>
        <rFont val="Noto Sans SC Light"/>
        <family val="2"/>
        <charset val="134"/>
      </rPr>
      <t>六小时之内一等座</t>
    </r>
    <r>
      <rPr>
        <sz val="14"/>
        <color theme="1"/>
        <rFont val="Noto Sans SC Light"/>
        <family val="2"/>
        <charset val="134"/>
      </rPr>
      <t>)等</t>
    </r>
    <phoneticPr fontId="18" type="noConversion"/>
  </si>
  <si>
    <r>
      <t xml:space="preserve">Air Ticket-Shanghai
</t>
    </r>
    <r>
      <rPr>
        <sz val="14"/>
        <color indexed="8"/>
        <rFont val="宋体"/>
        <family val="3"/>
        <charset val="134"/>
      </rPr>
      <t>机票</t>
    </r>
    <r>
      <rPr>
        <sz val="14"/>
        <color indexed="8"/>
        <rFont val="Riviera Nights Light"/>
        <family val="2"/>
      </rPr>
      <t>-</t>
    </r>
    <r>
      <rPr>
        <sz val="14"/>
        <color indexed="8"/>
        <rFont val="宋体"/>
        <family val="3"/>
        <charset val="134"/>
      </rPr>
      <t>北京</t>
    </r>
    <r>
      <rPr>
        <sz val="14"/>
        <color indexed="8"/>
        <rFont val="Riviera Nights Light"/>
        <family val="2"/>
      </rPr>
      <t>-</t>
    </r>
    <r>
      <rPr>
        <sz val="14"/>
        <color indexed="8"/>
        <rFont val="宋体"/>
        <family val="3"/>
        <charset val="134"/>
      </rPr>
      <t>上海（国内，媒体）</t>
    </r>
    <phoneticPr fontId="18" type="noConversion"/>
  </si>
  <si>
    <r>
      <t xml:space="preserve">Taxi
</t>
    </r>
    <r>
      <rPr>
        <sz val="14"/>
        <rFont val="Noto Sans SC Light"/>
        <family val="2"/>
        <charset val="134"/>
      </rPr>
      <t>国内交通费</t>
    </r>
    <r>
      <rPr>
        <sz val="14"/>
        <color indexed="8"/>
        <rFont val="Riviera Nights Light"/>
        <family val="2"/>
      </rPr>
      <t xml:space="preserve"> </t>
    </r>
    <r>
      <rPr>
        <sz val="14"/>
        <color indexed="8"/>
        <rFont val="宋体"/>
        <family val="3"/>
        <charset val="134"/>
      </rPr>
      <t>（媒体）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</si>
</sst>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[$€-2]\ #,##0"/>
    <numFmt numFmtId="177" formatCode="_-[$¥-411]* #,##0_-;\-[$¥-411]* #,##0_-;_-[$¥-411]* &quot;-&quot;_-;_-@_-"/>
    <numFmt numFmtId="178" formatCode="0_);[Red]\(0\)"/>
    <numFmt numFmtId="179" formatCode="\¥#,##0.00_);[Red]\(\¥#,##0.00\)"/>
  </numFmts>
  <fonts count="19" x14ac:knownFonts="1">
    <font>
      <sz val="11"/>
      <color theme="1"/>
      <name val="等线"/>
      <charset val="134"/>
      <scheme val="minor"/>
    </font>
    <font>
      <sz val="14"/>
      <color indexed="8"/>
      <name val="Riviera Nights Light"/>
      <family val="2"/>
    </font>
    <font>
      <b/>
      <sz val="14"/>
      <color indexed="8"/>
      <name val="Riviera Nights Light"/>
      <family val="2"/>
    </font>
    <font>
      <b/>
      <sz val="14"/>
      <color indexed="9"/>
      <name val="Riviera Nights Light"/>
      <family val="2"/>
    </font>
    <font>
      <sz val="14"/>
      <color theme="1"/>
      <name val="Noto Sans SC Light"/>
      <family val="2"/>
      <charset val="134"/>
    </font>
    <font>
      <u/>
      <sz val="10"/>
      <color indexed="12"/>
      <name val="Verdana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4"/>
      <color indexed="8"/>
      <name val="Noto Sans SC Light"/>
      <family val="2"/>
      <charset val="134"/>
    </font>
    <font>
      <sz val="14"/>
      <color rgb="FFFF0000"/>
      <name val="Riviera Nights Light"/>
      <family val="2"/>
    </font>
    <font>
      <sz val="14"/>
      <color rgb="FFFF0000"/>
      <name val="Noto Sans SC Light"/>
      <family val="2"/>
      <charset val="134"/>
    </font>
    <font>
      <sz val="14"/>
      <color indexed="8"/>
      <name val="Noto Sans SC Light"/>
      <family val="2"/>
      <charset val="134"/>
    </font>
    <font>
      <b/>
      <sz val="14"/>
      <color indexed="9"/>
      <name val="Noto Sans SC Light"/>
      <family val="2"/>
      <charset val="134"/>
    </font>
    <font>
      <sz val="14"/>
      <name val="Noto Sans SC Light"/>
      <family val="2"/>
      <charset val="134"/>
    </font>
    <font>
      <sz val="14"/>
      <color indexed="8"/>
      <name val="宋体"/>
      <family val="3"/>
      <charset val="134"/>
    </font>
    <font>
      <sz val="14"/>
      <color rgb="FFFF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1454817346722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8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176" fontId="7" fillId="0" borderId="0">
      <alignment vertical="center"/>
    </xf>
    <xf numFmtId="0" fontId="17" fillId="0" borderId="0"/>
    <xf numFmtId="0" fontId="17" fillId="0" borderId="0"/>
    <xf numFmtId="177" fontId="17" fillId="0" borderId="0"/>
    <xf numFmtId="0" fontId="8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7" fillId="0" borderId="0" xfId="5"/>
    <xf numFmtId="0" fontId="1" fillId="0" borderId="0" xfId="5" applyFont="1" applyAlignment="1">
      <alignment vertical="center"/>
    </xf>
    <xf numFmtId="49" fontId="1" fillId="0" borderId="0" xfId="5" applyNumberFormat="1" applyFont="1" applyAlignment="1">
      <alignment vertical="center"/>
    </xf>
    <xf numFmtId="49" fontId="17" fillId="0" borderId="0" xfId="5" applyNumberFormat="1"/>
    <xf numFmtId="176" fontId="2" fillId="2" borderId="4" xfId="3" applyFont="1" applyFill="1" applyBorder="1" applyAlignment="1">
      <alignment horizontal="left" vertical="center"/>
    </xf>
    <xf numFmtId="176" fontId="2" fillId="2" borderId="0" xfId="3" applyFont="1" applyFill="1" applyAlignment="1">
      <alignment horizontal="left" vertical="center"/>
    </xf>
    <xf numFmtId="49" fontId="2" fillId="2" borderId="0" xfId="3" applyNumberFormat="1" applyFont="1" applyFill="1" applyAlignment="1">
      <alignment horizontal="left" vertical="center"/>
    </xf>
    <xf numFmtId="176" fontId="2" fillId="2" borderId="5" xfId="3" applyFont="1" applyFill="1" applyBorder="1" applyAlignment="1">
      <alignment horizontal="left" vertical="center"/>
    </xf>
    <xf numFmtId="0" fontId="1" fillId="2" borderId="4" xfId="5" applyFont="1" applyFill="1" applyBorder="1" applyAlignment="1">
      <alignment horizontal="left" vertical="center"/>
    </xf>
    <xf numFmtId="0" fontId="1" fillId="2" borderId="0" xfId="5" applyFont="1" applyFill="1" applyAlignment="1">
      <alignment horizontal="left" vertical="center"/>
    </xf>
    <xf numFmtId="0" fontId="1" fillId="2" borderId="0" xfId="5" applyFont="1" applyFill="1" applyAlignment="1">
      <alignment vertical="center"/>
    </xf>
    <xf numFmtId="0" fontId="1" fillId="2" borderId="0" xfId="5" applyFont="1" applyFill="1" applyAlignment="1">
      <alignment horizontal="center" vertical="center"/>
    </xf>
    <xf numFmtId="49" fontId="1" fillId="2" borderId="0" xfId="5" applyNumberFormat="1" applyFont="1" applyFill="1" applyAlignment="1">
      <alignment horizontal="center" vertical="center"/>
    </xf>
    <xf numFmtId="0" fontId="1" fillId="2" borderId="5" xfId="5" applyFont="1" applyFill="1" applyBorder="1" applyAlignment="1">
      <alignment vertical="center"/>
    </xf>
    <xf numFmtId="14" fontId="1" fillId="2" borderId="0" xfId="5" applyNumberFormat="1" applyFont="1" applyFill="1" applyAlignment="1">
      <alignment horizontal="left" vertical="center"/>
    </xf>
    <xf numFmtId="0" fontId="1" fillId="2" borderId="0" xfId="5" applyFont="1" applyFill="1" applyAlignment="1">
      <alignment vertical="center" wrapText="1"/>
    </xf>
    <xf numFmtId="49" fontId="1" fillId="2" borderId="0" xfId="5" applyNumberFormat="1" applyFont="1" applyFill="1" applyAlignment="1">
      <alignment vertical="center" wrapText="1"/>
    </xf>
    <xf numFmtId="178" fontId="1" fillId="2" borderId="5" xfId="5" applyNumberFormat="1" applyFont="1" applyFill="1" applyBorder="1" applyAlignment="1">
      <alignment vertical="center" wrapText="1"/>
    </xf>
    <xf numFmtId="49" fontId="1" fillId="2" borderId="0" xfId="5" applyNumberFormat="1" applyFont="1" applyFill="1" applyAlignment="1">
      <alignment vertical="center"/>
    </xf>
    <xf numFmtId="178" fontId="1" fillId="2" borderId="5" xfId="5" applyNumberFormat="1" applyFont="1" applyFill="1" applyBorder="1" applyAlignment="1">
      <alignment vertical="center"/>
    </xf>
    <xf numFmtId="0" fontId="2" fillId="2" borderId="6" xfId="5" applyFont="1" applyFill="1" applyBorder="1" applyAlignment="1">
      <alignment horizontal="left" vertical="center"/>
    </xf>
    <xf numFmtId="0" fontId="1" fillId="2" borderId="7" xfId="5" applyFont="1" applyFill="1" applyBorder="1" applyAlignment="1">
      <alignment horizontal="left" vertical="center"/>
    </xf>
    <xf numFmtId="0" fontId="1" fillId="2" borderId="7" xfId="5" applyFont="1" applyFill="1" applyBorder="1" applyAlignment="1">
      <alignment vertical="center"/>
    </xf>
    <xf numFmtId="0" fontId="1" fillId="2" borderId="7" xfId="5" applyFont="1" applyFill="1" applyBorder="1" applyAlignment="1">
      <alignment horizontal="center" vertical="center"/>
    </xf>
    <xf numFmtId="49" fontId="1" fillId="2" borderId="7" xfId="5" applyNumberFormat="1" applyFont="1" applyFill="1" applyBorder="1" applyAlignment="1">
      <alignment horizontal="center" vertical="center"/>
    </xf>
    <xf numFmtId="178" fontId="1" fillId="2" borderId="8" xfId="5" applyNumberFormat="1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 wrapText="1"/>
    </xf>
    <xf numFmtId="49" fontId="3" fillId="3" borderId="9" xfId="2" applyNumberFormat="1" applyFont="1" applyFill="1" applyBorder="1" applyAlignment="1">
      <alignment horizontal="center" vertical="center" wrapText="1"/>
    </xf>
    <xf numFmtId="0" fontId="2" fillId="0" borderId="9" xfId="2" applyFont="1" applyBorder="1" applyAlignment="1">
      <alignment horizontal="center" vertical="center" wrapText="1"/>
    </xf>
    <xf numFmtId="40" fontId="2" fillId="0" borderId="9" xfId="7" applyNumberFormat="1" applyFont="1" applyBorder="1" applyAlignment="1">
      <alignment vertical="center" wrapText="1"/>
    </xf>
    <xf numFmtId="49" fontId="2" fillId="0" borderId="9" xfId="7" applyNumberFormat="1" applyFont="1" applyBorder="1" applyAlignment="1">
      <alignment vertical="center" wrapText="1"/>
    </xf>
    <xf numFmtId="176" fontId="1" fillId="0" borderId="9" xfId="3" applyFont="1" applyBorder="1" applyAlignment="1">
      <alignment vertical="center" wrapText="1"/>
    </xf>
    <xf numFmtId="49" fontId="2" fillId="0" borderId="0" xfId="7" applyNumberFormat="1" applyFont="1" applyAlignment="1">
      <alignment vertical="center" wrapText="1"/>
    </xf>
    <xf numFmtId="40" fontId="2" fillId="7" borderId="9" xfId="2" applyNumberFormat="1" applyFont="1" applyFill="1" applyBorder="1" applyAlignment="1">
      <alignment vertical="center" wrapText="1"/>
    </xf>
    <xf numFmtId="49" fontId="2" fillId="7" borderId="9" xfId="2" applyNumberFormat="1" applyFont="1" applyFill="1" applyBorder="1" applyAlignment="1">
      <alignment vertical="center" wrapText="1"/>
    </xf>
    <xf numFmtId="179" fontId="2" fillId="7" borderId="9" xfId="2" applyNumberFormat="1" applyFont="1" applyFill="1" applyBorder="1" applyAlignment="1">
      <alignment horizontal="right" vertical="center" wrapText="1"/>
    </xf>
    <xf numFmtId="0" fontId="2" fillId="4" borderId="4" xfId="5" applyFont="1" applyFill="1" applyBorder="1" applyAlignment="1">
      <alignment horizontal="left" vertical="center"/>
    </xf>
    <xf numFmtId="0" fontId="1" fillId="4" borderId="0" xfId="5" applyFont="1" applyFill="1" applyAlignment="1">
      <alignment horizontal="left" vertical="center"/>
    </xf>
    <xf numFmtId="0" fontId="1" fillId="4" borderId="0" xfId="5" applyFont="1" applyFill="1" applyAlignment="1">
      <alignment vertical="center"/>
    </xf>
    <xf numFmtId="0" fontId="1" fillId="4" borderId="0" xfId="5" applyFont="1" applyFill="1" applyAlignment="1">
      <alignment horizontal="center" vertical="center"/>
    </xf>
    <xf numFmtId="49" fontId="1" fillId="4" borderId="0" xfId="5" applyNumberFormat="1" applyFont="1" applyFill="1" applyAlignment="1">
      <alignment horizontal="center" vertical="center"/>
    </xf>
    <xf numFmtId="178" fontId="1" fillId="4" borderId="5" xfId="5" applyNumberFormat="1" applyFont="1" applyFill="1" applyBorder="1" applyAlignment="1">
      <alignment horizontal="center" vertical="center"/>
    </xf>
    <xf numFmtId="40" fontId="3" fillId="3" borderId="9" xfId="2" applyNumberFormat="1" applyFont="1" applyFill="1" applyBorder="1" applyAlignment="1">
      <alignment horizontal="center" vertical="center" wrapText="1"/>
    </xf>
    <xf numFmtId="0" fontId="3" fillId="3" borderId="9" xfId="2" applyFont="1" applyFill="1" applyBorder="1" applyAlignment="1">
      <alignment vertical="center" wrapText="1"/>
    </xf>
    <xf numFmtId="0" fontId="1" fillId="0" borderId="9" xfId="2" applyFont="1" applyBorder="1" applyAlignment="1">
      <alignment horizontal="center" vertical="center" wrapText="1"/>
    </xf>
    <xf numFmtId="176" fontId="1" fillId="8" borderId="9" xfId="3" applyFont="1" applyFill="1" applyBorder="1" applyAlignment="1">
      <alignment vertical="center" wrapText="1"/>
    </xf>
    <xf numFmtId="40" fontId="1" fillId="8" borderId="9" xfId="2" applyNumberFormat="1" applyFont="1" applyFill="1" applyBorder="1" applyAlignment="1">
      <alignment horizontal="right" vertical="center" wrapText="1"/>
    </xf>
    <xf numFmtId="0" fontId="1" fillId="8" borderId="9" xfId="2" applyFont="1" applyFill="1" applyBorder="1" applyAlignment="1">
      <alignment horizontal="center" vertical="center" wrapText="1"/>
    </xf>
    <xf numFmtId="49" fontId="1" fillId="8" borderId="9" xfId="2" applyNumberFormat="1" applyFont="1" applyFill="1" applyBorder="1" applyAlignment="1">
      <alignment horizontal="right" vertical="center" wrapText="1"/>
    </xf>
    <xf numFmtId="0" fontId="1" fillId="8" borderId="9" xfId="2" applyFont="1" applyFill="1" applyBorder="1" applyAlignment="1">
      <alignment horizontal="left" vertical="center" wrapText="1"/>
    </xf>
    <xf numFmtId="0" fontId="1" fillId="0" borderId="12" xfId="2" applyFont="1" applyBorder="1" applyAlignment="1">
      <alignment horizontal="center" vertical="center" wrapText="1"/>
    </xf>
    <xf numFmtId="40" fontId="1" fillId="8" borderId="9" xfId="7" applyNumberFormat="1" applyFont="1" applyFill="1" applyBorder="1" applyAlignment="1">
      <alignment vertical="center" wrapText="1"/>
    </xf>
    <xf numFmtId="176" fontId="4" fillId="8" borderId="9" xfId="3" applyFont="1" applyFill="1" applyBorder="1" applyAlignment="1">
      <alignment vertical="center" wrapText="1"/>
    </xf>
    <xf numFmtId="40" fontId="2" fillId="7" borderId="9" xfId="2" applyNumberFormat="1" applyFont="1" applyFill="1" applyBorder="1" applyAlignment="1">
      <alignment horizontal="right" vertical="center" wrapText="1"/>
    </xf>
    <xf numFmtId="49" fontId="2" fillId="7" borderId="9" xfId="2" applyNumberFormat="1" applyFont="1" applyFill="1" applyBorder="1" applyAlignment="1">
      <alignment horizontal="right" vertical="center" wrapText="1"/>
    </xf>
    <xf numFmtId="0" fontId="3" fillId="9" borderId="9" xfId="2" applyFont="1" applyFill="1" applyBorder="1" applyAlignment="1">
      <alignment horizontal="center" vertical="center" wrapText="1"/>
    </xf>
    <xf numFmtId="0" fontId="1" fillId="0" borderId="9" xfId="2" applyFont="1" applyBorder="1" applyAlignment="1">
      <alignment horizontal="left" vertical="center" wrapText="1"/>
    </xf>
    <xf numFmtId="49" fontId="1" fillId="0" borderId="9" xfId="2" applyNumberFormat="1" applyFont="1" applyBorder="1" applyAlignment="1">
      <alignment horizontal="center" vertical="center" wrapText="1"/>
    </xf>
    <xf numFmtId="40" fontId="1" fillId="0" borderId="9" xfId="2" applyNumberFormat="1" applyFont="1" applyBorder="1" applyAlignment="1">
      <alignment horizontal="right" vertical="center" wrapText="1"/>
    </xf>
    <xf numFmtId="49" fontId="1" fillId="0" borderId="9" xfId="2" applyNumberFormat="1" applyFont="1" applyBorder="1" applyAlignment="1">
      <alignment horizontal="right" vertical="center" wrapText="1"/>
    </xf>
    <xf numFmtId="9" fontId="1" fillId="0" borderId="9" xfId="2" applyNumberFormat="1" applyFont="1" applyBorder="1" applyAlignment="1">
      <alignment horizontal="center" vertical="center" wrapText="1"/>
    </xf>
    <xf numFmtId="176" fontId="2" fillId="2" borderId="1" xfId="3" applyFont="1" applyFill="1" applyBorder="1" applyAlignment="1">
      <alignment horizontal="left" vertical="center"/>
    </xf>
    <xf numFmtId="176" fontId="2" fillId="2" borderId="2" xfId="3" applyFont="1" applyFill="1" applyBorder="1" applyAlignment="1">
      <alignment horizontal="left" vertical="center"/>
    </xf>
    <xf numFmtId="176" fontId="2" fillId="2" borderId="3" xfId="3" applyFont="1" applyFill="1" applyBorder="1" applyAlignment="1">
      <alignment horizontal="left" vertical="center"/>
    </xf>
    <xf numFmtId="0" fontId="1" fillId="2" borderId="0" xfId="5" applyFont="1" applyFill="1" applyAlignment="1">
      <alignment horizontal="left" vertical="center" wrapText="1"/>
    </xf>
    <xf numFmtId="0" fontId="1" fillId="2" borderId="5" xfId="5" applyFont="1" applyFill="1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" vertical="center" wrapText="1"/>
    </xf>
    <xf numFmtId="176" fontId="2" fillId="0" borderId="9" xfId="3" applyFont="1" applyBorder="1" applyAlignment="1">
      <alignment horizontal="left" vertical="center" wrapText="1"/>
    </xf>
    <xf numFmtId="176" fontId="2" fillId="0" borderId="9" xfId="3" applyFont="1" applyBorder="1" applyAlignment="1">
      <alignment horizontal="left" vertical="center"/>
    </xf>
    <xf numFmtId="40" fontId="1" fillId="4" borderId="9" xfId="7" applyNumberFormat="1" applyFont="1" applyFill="1" applyBorder="1" applyAlignment="1">
      <alignment horizontal="right" vertical="center" wrapText="1"/>
    </xf>
    <xf numFmtId="176" fontId="2" fillId="5" borderId="9" xfId="3" applyFont="1" applyFill="1" applyBorder="1" applyAlignment="1">
      <alignment horizontal="left" vertical="center" wrapText="1"/>
    </xf>
    <xf numFmtId="176" fontId="2" fillId="5" borderId="9" xfId="3" applyFont="1" applyFill="1" applyBorder="1" applyAlignment="1">
      <alignment horizontal="left" vertical="center"/>
    </xf>
    <xf numFmtId="40" fontId="1" fillId="5" borderId="10" xfId="7" applyNumberFormat="1" applyFont="1" applyFill="1" applyBorder="1" applyAlignment="1">
      <alignment horizontal="right" vertical="center" wrapText="1"/>
    </xf>
    <xf numFmtId="40" fontId="1" fillId="5" borderId="11" xfId="7" applyNumberFormat="1" applyFont="1" applyFill="1" applyBorder="1" applyAlignment="1">
      <alignment horizontal="right" vertical="center" wrapText="1"/>
    </xf>
    <xf numFmtId="40" fontId="1" fillId="5" borderId="9" xfId="7" applyNumberFormat="1" applyFont="1" applyFill="1" applyBorder="1" applyAlignment="1">
      <alignment horizontal="right" vertical="center" wrapText="1"/>
    </xf>
    <xf numFmtId="176" fontId="2" fillId="6" borderId="9" xfId="3" applyFont="1" applyFill="1" applyBorder="1" applyAlignment="1">
      <alignment vertical="center" wrapText="1"/>
    </xf>
    <xf numFmtId="176" fontId="2" fillId="6" borderId="9" xfId="3" applyFont="1" applyFill="1" applyBorder="1">
      <alignment vertical="center"/>
    </xf>
    <xf numFmtId="0" fontId="2" fillId="0" borderId="4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5" xfId="2" applyFont="1" applyBorder="1" applyAlignment="1">
      <alignment horizontal="center" vertical="center" wrapText="1"/>
    </xf>
    <xf numFmtId="176" fontId="2" fillId="6" borderId="9" xfId="3" applyFont="1" applyFill="1" applyBorder="1" applyAlignment="1">
      <alignment horizontal="center" vertical="center" wrapText="1"/>
    </xf>
    <xf numFmtId="176" fontId="2" fillId="6" borderId="9" xfId="3" applyFont="1" applyFill="1" applyBorder="1" applyAlignment="1">
      <alignment horizontal="center" vertical="center"/>
    </xf>
    <xf numFmtId="40" fontId="2" fillId="7" borderId="9" xfId="9" applyNumberFormat="1" applyFont="1" applyFill="1" applyBorder="1" applyAlignment="1">
      <alignment horizontal="right" vertical="center" wrapText="1"/>
    </xf>
    <xf numFmtId="0" fontId="3" fillId="9" borderId="10" xfId="2" applyFont="1" applyFill="1" applyBorder="1" applyAlignment="1">
      <alignment horizontal="left" vertical="center" wrapText="1"/>
    </xf>
    <xf numFmtId="0" fontId="3" fillId="9" borderId="13" xfId="2" applyFont="1" applyFill="1" applyBorder="1" applyAlignment="1">
      <alignment horizontal="left" vertical="center" wrapText="1"/>
    </xf>
    <xf numFmtId="0" fontId="3" fillId="9" borderId="11" xfId="2" applyFont="1" applyFill="1" applyBorder="1" applyAlignment="1">
      <alignment horizontal="left" vertical="center" wrapText="1"/>
    </xf>
  </cellXfs>
  <cellStyles count="10">
    <cellStyle name="Normal_mck_ceocircle_20060228_budget_mini_ava_041207.xls" xfId="1" xr:uid="{00000000-0005-0000-0000-000031000000}"/>
    <cellStyle name="Normal_Sheet1" xfId="2" xr:uid="{00000000-0005-0000-0000-000032000000}"/>
    <cellStyle name="常规" xfId="0" builtinId="0"/>
    <cellStyle name="常规 14 3" xfId="3" xr:uid="{00000000-0005-0000-0000-000033000000}"/>
    <cellStyle name="常规 3" xfId="4" xr:uid="{00000000-0005-0000-0000-000034000000}"/>
    <cellStyle name="常规 5" xfId="5" xr:uid="{00000000-0005-0000-0000-000035000000}"/>
    <cellStyle name="常规 6" xfId="6" xr:uid="{00000000-0005-0000-0000-000036000000}"/>
    <cellStyle name="常规 9" xfId="7" xr:uid="{00000000-0005-0000-0000-000037000000}"/>
    <cellStyle name="超链接 2" xfId="8" xr:uid="{00000000-0005-0000-0000-000038000000}"/>
    <cellStyle name="千位分隔 2 2" xfId="9" xr:uid="{00000000-0005-0000-0000-00003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vate\var\folders\46\6vdj1vl51438ctqfbrb__k7r0000gn\T\com.microsoft.Outlook\Outlook%20Temp\G:\Documents%20and%20Settings\www\Local%20Settings\Temp\CAISSA\&#22885;&#36816;\project\&#21508;&#22242;&#36164;&#26009;\&#26410;&#23613;&#20107;&#23452;\2012&#35834;&#3546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vate\var\folders\46\6vdj1vl51438ctqfbrb__k7r0000gn\T\com.microsoft.Outlook\Outlook%20Temp\G:\Documents%20and%20Settings\www\Local%20Settings\Temp\CAISSA\&#22885;&#36816;\Finance\YAN%20ticket&amp;Housr\&#25151;&#31080;2008032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vate\var\folders\46\6vdj1vl51438ctqfbrb__k7r0000gn\T\com.microsoft.Outlook\Outlook%20Temp\D:\D\2012%20Lodon\BMW\&#25253;&#20215;\&#23453;&#39532;&#39033;&#30446;_0828-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vate\var\folders\46\6vdj1vl51438ctqfbrb__k7r0000gn\T\com.microsoft.Outlook\Outlook%20Temp\G:\Newcaissa\&#20225;&#19994;&#21457;&#23637;&#37096;\FINANCE\2011&#39044;&#31639;\&#27719;&#25253;&#29256;\2011&#24180;5&#26376;&#36153;&#29992;&#39044;&#31639;&#24773;&#20917;&#27719;&#24635;&#34920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问题"/>
      <sheetName val="计划"/>
      <sheetName val="Sheet3"/>
    </sheetNames>
    <sheetDataSet>
      <sheetData sheetId="0" refreshError="1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车控"/>
      <sheetName val="房控"/>
      <sheetName val="Sheet1"/>
      <sheetName val="Sheet2"/>
      <sheetName val="门票"/>
      <sheetName val="酒店 "/>
      <sheetName val="选项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Balance"/>
      <sheetName val="Booking for BMW"/>
      <sheetName val="分类标准"/>
      <sheetName val="Booking FOR CS internal "/>
      <sheetName val="考察差旅费汇总"/>
    </sheetNames>
    <sheetDataSet>
      <sheetData sheetId="0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ld"/>
      <sheetName val="汇总"/>
      <sheetName val="伦敦办汇总"/>
      <sheetName val="伦敦办明细"/>
      <sheetName val="伦敦11预算"/>
      <sheetName val="北京费用汇总"/>
      <sheetName val="北京费用明细"/>
      <sheetName val="北京预算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4"/>
  <sheetViews>
    <sheetView tabSelected="1" zoomScale="50" zoomScaleNormal="50" workbookViewId="0">
      <selection activeCell="B25" sqref="B25"/>
    </sheetView>
  </sheetViews>
  <sheetFormatPr defaultColWidth="7.58203125" defaultRowHeight="19.5" x14ac:dyDescent="0.3"/>
  <cols>
    <col min="1" max="1" width="15.5" style="2" customWidth="1"/>
    <col min="2" max="2" width="61.25" style="2" customWidth="1"/>
    <col min="3" max="3" width="16.33203125" style="2" customWidth="1"/>
    <col min="4" max="4" width="18.08203125" style="2" customWidth="1"/>
    <col min="5" max="5" width="6.5" style="2" customWidth="1"/>
    <col min="6" max="6" width="21.33203125" style="2" customWidth="1"/>
    <col min="7" max="7" width="18.08203125" style="3" customWidth="1"/>
    <col min="8" max="8" width="112.83203125" style="2" customWidth="1"/>
    <col min="9" max="9" width="42.58203125" style="2" customWidth="1"/>
    <col min="10" max="10" width="12.58203125" style="2" customWidth="1"/>
    <col min="11" max="16384" width="7.58203125" style="2"/>
  </cols>
  <sheetData>
    <row r="1" spans="1:8" s="1" customFormat="1" ht="28.15" customHeight="1" x14ac:dyDescent="0.3">
      <c r="G1" s="4"/>
    </row>
    <row r="2" spans="1:8" x14ac:dyDescent="0.3">
      <c r="A2" s="62" t="s">
        <v>0</v>
      </c>
      <c r="B2" s="63"/>
      <c r="C2" s="63"/>
      <c r="D2" s="63"/>
      <c r="E2" s="63"/>
      <c r="F2" s="63"/>
      <c r="G2" s="63"/>
      <c r="H2" s="64"/>
    </row>
    <row r="3" spans="1:8" ht="25.15" customHeight="1" x14ac:dyDescent="0.3">
      <c r="A3" s="5"/>
      <c r="B3" s="6"/>
      <c r="C3" s="6"/>
      <c r="D3" s="6"/>
      <c r="E3" s="6"/>
      <c r="F3" s="6"/>
      <c r="G3" s="7"/>
      <c r="H3" s="8"/>
    </row>
    <row r="4" spans="1:8" ht="25.15" customHeight="1" x14ac:dyDescent="0.3">
      <c r="A4" s="9"/>
      <c r="B4" s="10" t="s">
        <v>1</v>
      </c>
      <c r="C4" s="11"/>
      <c r="D4" s="10"/>
      <c r="E4" s="12"/>
      <c r="F4" s="12"/>
      <c r="G4" s="13"/>
      <c r="H4" s="14"/>
    </row>
    <row r="5" spans="1:8" ht="25.15" customHeight="1" x14ac:dyDescent="0.3">
      <c r="A5" s="9"/>
      <c r="B5" s="10" t="s">
        <v>2</v>
      </c>
      <c r="C5" s="11"/>
      <c r="D5" s="10"/>
      <c r="E5" s="12"/>
      <c r="F5" s="12"/>
      <c r="G5" s="13"/>
      <c r="H5" s="14"/>
    </row>
    <row r="6" spans="1:8" ht="25.15" customHeight="1" x14ac:dyDescent="0.3">
      <c r="A6" s="9"/>
      <c r="B6" s="10" t="s">
        <v>3</v>
      </c>
      <c r="C6" s="11"/>
      <c r="D6" s="15"/>
      <c r="E6" s="12"/>
      <c r="F6" s="12"/>
      <c r="G6" s="13"/>
      <c r="H6" s="14"/>
    </row>
    <row r="7" spans="1:8" ht="25.15" customHeight="1" x14ac:dyDescent="0.3">
      <c r="A7" s="9"/>
      <c r="B7" s="10" t="s">
        <v>4</v>
      </c>
      <c r="C7" s="11"/>
      <c r="D7" s="15"/>
      <c r="E7" s="12"/>
      <c r="F7" s="12"/>
      <c r="G7" s="13"/>
      <c r="H7" s="14"/>
    </row>
    <row r="8" spans="1:8" ht="25.15" customHeight="1" x14ac:dyDescent="0.3">
      <c r="A8" s="9"/>
      <c r="B8" s="10" t="s">
        <v>5</v>
      </c>
      <c r="C8" s="11"/>
      <c r="D8" s="15"/>
      <c r="E8" s="12"/>
      <c r="F8" s="12"/>
      <c r="G8" s="13"/>
      <c r="H8" s="14"/>
    </row>
    <row r="9" spans="1:8" x14ac:dyDescent="0.3">
      <c r="A9" s="9"/>
      <c r="B9" s="10" t="s">
        <v>6</v>
      </c>
      <c r="C9" s="11"/>
      <c r="D9" s="16"/>
      <c r="E9" s="16"/>
      <c r="F9" s="16"/>
      <c r="G9" s="17"/>
      <c r="H9" s="18"/>
    </row>
    <row r="10" spans="1:8" x14ac:dyDescent="0.3">
      <c r="A10" s="9"/>
      <c r="B10" s="10" t="s">
        <v>7</v>
      </c>
      <c r="C10" s="11"/>
      <c r="D10" s="16"/>
      <c r="E10" s="11"/>
      <c r="F10" s="11"/>
      <c r="G10" s="19"/>
      <c r="H10" s="20"/>
    </row>
    <row r="11" spans="1:8" x14ac:dyDescent="0.3">
      <c r="A11" s="9"/>
      <c r="B11" s="65" t="s">
        <v>8</v>
      </c>
      <c r="C11" s="65"/>
      <c r="D11" s="65"/>
      <c r="E11" s="65"/>
      <c r="F11" s="65"/>
      <c r="G11" s="65"/>
      <c r="H11" s="66"/>
    </row>
    <row r="12" spans="1:8" x14ac:dyDescent="0.3">
      <c r="A12" s="21"/>
      <c r="B12" s="22"/>
      <c r="C12" s="23"/>
      <c r="D12" s="22"/>
      <c r="E12" s="24"/>
      <c r="F12" s="24"/>
      <c r="G12" s="25"/>
      <c r="H12" s="26"/>
    </row>
    <row r="13" spans="1:8" ht="42" x14ac:dyDescent="0.3">
      <c r="A13" s="27"/>
      <c r="B13" s="67" t="s">
        <v>9</v>
      </c>
      <c r="C13" s="67"/>
      <c r="D13" s="67" t="s">
        <v>10</v>
      </c>
      <c r="E13" s="67"/>
      <c r="F13" s="27" t="s">
        <v>11</v>
      </c>
      <c r="G13" s="28"/>
      <c r="H13" s="27" t="s">
        <v>12</v>
      </c>
    </row>
    <row r="14" spans="1:8" ht="42.75" customHeight="1" x14ac:dyDescent="0.3">
      <c r="A14" s="29" t="s">
        <v>13</v>
      </c>
      <c r="B14" s="68" t="s">
        <v>14</v>
      </c>
      <c r="C14" s="69"/>
      <c r="D14" s="70">
        <f>F23</f>
        <v>47600</v>
      </c>
      <c r="E14" s="70"/>
      <c r="F14" s="30"/>
      <c r="G14" s="31"/>
      <c r="H14" s="32"/>
    </row>
    <row r="15" spans="1:8" ht="42.75" customHeight="1" x14ac:dyDescent="0.3">
      <c r="A15" s="29" t="s">
        <v>15</v>
      </c>
      <c r="B15" s="68" t="s">
        <v>16</v>
      </c>
      <c r="C15" s="69"/>
      <c r="D15" s="70">
        <f>F28</f>
        <v>2530.9095000000002</v>
      </c>
      <c r="E15" s="70"/>
      <c r="F15" s="30"/>
      <c r="G15" s="31"/>
      <c r="H15" s="32"/>
    </row>
    <row r="16" spans="1:8" ht="42.75" customHeight="1" x14ac:dyDescent="0.3">
      <c r="A16" s="29"/>
      <c r="B16" s="71" t="s">
        <v>17</v>
      </c>
      <c r="C16" s="72"/>
      <c r="D16" s="73">
        <f>SUM(D14:D15)</f>
        <v>50130.909500000002</v>
      </c>
      <c r="E16" s="74"/>
      <c r="F16" s="30"/>
      <c r="G16" s="33"/>
    </row>
    <row r="17" spans="1:10" ht="42.75" customHeight="1" x14ac:dyDescent="0.3">
      <c r="A17" s="29"/>
      <c r="B17" s="71" t="s">
        <v>18</v>
      </c>
      <c r="C17" s="72"/>
      <c r="D17" s="75">
        <f>D16*6%</f>
        <v>3007.85457</v>
      </c>
      <c r="E17" s="75"/>
      <c r="F17" s="30"/>
      <c r="G17" s="31"/>
      <c r="H17" s="32"/>
    </row>
    <row r="18" spans="1:10" x14ac:dyDescent="0.3">
      <c r="A18" s="81" t="s">
        <v>19</v>
      </c>
      <c r="B18" s="82"/>
      <c r="C18" s="82"/>
      <c r="D18" s="83">
        <f>D16+D17</f>
        <v>53138.764070000005</v>
      </c>
      <c r="E18" s="83"/>
      <c r="F18" s="34"/>
      <c r="G18" s="35"/>
      <c r="H18" s="36"/>
    </row>
    <row r="19" spans="1:10" x14ac:dyDescent="0.3">
      <c r="A19" s="37" t="s">
        <v>20</v>
      </c>
      <c r="B19" s="38"/>
      <c r="C19" s="39"/>
      <c r="D19" s="38"/>
      <c r="E19" s="40"/>
      <c r="F19" s="40"/>
      <c r="G19" s="41"/>
      <c r="H19" s="42"/>
    </row>
    <row r="20" spans="1:10" ht="87" x14ac:dyDescent="0.3">
      <c r="A20" s="27" t="s">
        <v>21</v>
      </c>
      <c r="B20" s="27" t="s">
        <v>9</v>
      </c>
      <c r="C20" s="43" t="s">
        <v>22</v>
      </c>
      <c r="D20" s="44" t="s">
        <v>23</v>
      </c>
      <c r="E20" s="44" t="s">
        <v>24</v>
      </c>
      <c r="F20" s="43" t="s">
        <v>25</v>
      </c>
      <c r="G20" s="28"/>
      <c r="H20" s="27" t="s">
        <v>12</v>
      </c>
    </row>
    <row r="21" spans="1:10" ht="51" customHeight="1" x14ac:dyDescent="0.3">
      <c r="A21" s="45">
        <v>1</v>
      </c>
      <c r="B21" s="46" t="s">
        <v>26</v>
      </c>
      <c r="C21" s="47">
        <v>2300</v>
      </c>
      <c r="D21" s="48">
        <v>12</v>
      </c>
      <c r="E21" s="48">
        <v>1</v>
      </c>
      <c r="F21" s="47">
        <f>C21*D21*E21</f>
        <v>27600</v>
      </c>
      <c r="G21" s="49" t="s">
        <v>27</v>
      </c>
      <c r="H21" s="50"/>
    </row>
    <row r="22" spans="1:10" ht="64.5" customHeight="1" x14ac:dyDescent="0.3">
      <c r="A22" s="51">
        <v>2</v>
      </c>
      <c r="B22" s="46" t="s">
        <v>28</v>
      </c>
      <c r="C22" s="52">
        <v>1000</v>
      </c>
      <c r="D22" s="48">
        <v>20</v>
      </c>
      <c r="E22" s="48">
        <v>1</v>
      </c>
      <c r="F22" s="47">
        <f>C22*D22*E22</f>
        <v>20000</v>
      </c>
      <c r="G22" s="49" t="s">
        <v>29</v>
      </c>
      <c r="H22" s="53" t="s">
        <v>30</v>
      </c>
    </row>
    <row r="23" spans="1:10" ht="56" customHeight="1" x14ac:dyDescent="0.3">
      <c r="A23" s="76" t="s">
        <v>31</v>
      </c>
      <c r="B23" s="77"/>
      <c r="C23" s="77"/>
      <c r="D23" s="77"/>
      <c r="E23" s="77"/>
      <c r="F23" s="54">
        <f>SUM(F21:F22)</f>
        <v>47600</v>
      </c>
      <c r="G23" s="55"/>
      <c r="H23" s="54"/>
    </row>
    <row r="24" spans="1:10" ht="25.15" customHeight="1" x14ac:dyDescent="0.3">
      <c r="A24" s="78"/>
      <c r="B24" s="79"/>
      <c r="C24" s="79"/>
      <c r="D24" s="79"/>
      <c r="E24" s="79"/>
      <c r="F24" s="79"/>
      <c r="G24" s="79"/>
      <c r="H24" s="80"/>
    </row>
    <row r="25" spans="1:10" ht="87" x14ac:dyDescent="0.3">
      <c r="A25" s="27" t="s">
        <v>32</v>
      </c>
      <c r="B25" s="27" t="s">
        <v>9</v>
      </c>
      <c r="C25" s="43" t="s">
        <v>22</v>
      </c>
      <c r="D25" s="44" t="s">
        <v>23</v>
      </c>
      <c r="E25" s="44" t="s">
        <v>24</v>
      </c>
      <c r="F25" s="43" t="s">
        <v>25</v>
      </c>
      <c r="G25" s="28"/>
      <c r="H25" s="27" t="s">
        <v>12</v>
      </c>
    </row>
    <row r="26" spans="1:10" ht="33" customHeight="1" x14ac:dyDescent="0.3">
      <c r="A26" s="56"/>
      <c r="B26" s="84" t="s">
        <v>33</v>
      </c>
      <c r="C26" s="85"/>
      <c r="D26" s="85"/>
      <c r="E26" s="85"/>
      <c r="F26" s="85"/>
      <c r="G26" s="85"/>
      <c r="H26" s="86"/>
    </row>
    <row r="27" spans="1:10" ht="46.5" customHeight="1" x14ac:dyDescent="0.3">
      <c r="A27" s="45">
        <v>1</v>
      </c>
      <c r="B27" s="57" t="s">
        <v>34</v>
      </c>
      <c r="C27" s="2">
        <v>843636.5</v>
      </c>
      <c r="D27" s="45">
        <v>1</v>
      </c>
      <c r="E27" s="58" t="s">
        <v>44</v>
      </c>
      <c r="F27" s="59">
        <f>C27*E27</f>
        <v>2530.9095000000002</v>
      </c>
      <c r="G27" s="60" t="s">
        <v>35</v>
      </c>
      <c r="H27" s="57" t="s">
        <v>36</v>
      </c>
      <c r="I27" s="2">
        <v>843636.5</v>
      </c>
      <c r="J27" s="2">
        <v>843635.9</v>
      </c>
    </row>
    <row r="28" spans="1:10" ht="33.75" customHeight="1" x14ac:dyDescent="0.3">
      <c r="A28" s="76" t="s">
        <v>37</v>
      </c>
      <c r="B28" s="77"/>
      <c r="C28" s="77"/>
      <c r="D28" s="77"/>
      <c r="E28" s="77"/>
      <c r="F28" s="54">
        <f>SUM(F27:F27)</f>
        <v>2530.9095000000002</v>
      </c>
      <c r="G28" s="55"/>
      <c r="H28" s="54"/>
    </row>
    <row r="29" spans="1:10" x14ac:dyDescent="0.3">
      <c r="A29" s="78"/>
      <c r="B29" s="79"/>
      <c r="C29" s="79"/>
      <c r="D29" s="79"/>
      <c r="E29" s="79"/>
      <c r="F29" s="79"/>
      <c r="G29" s="79"/>
      <c r="H29" s="80"/>
    </row>
    <row r="30" spans="1:10" ht="84" x14ac:dyDescent="0.3">
      <c r="A30" s="27" t="s">
        <v>38</v>
      </c>
      <c r="B30" s="27" t="s">
        <v>9</v>
      </c>
      <c r="C30" s="43" t="s">
        <v>22</v>
      </c>
      <c r="D30" s="44" t="s">
        <v>39</v>
      </c>
      <c r="E30" s="44" t="s">
        <v>40</v>
      </c>
      <c r="F30" s="43" t="s">
        <v>25</v>
      </c>
      <c r="G30" s="28"/>
      <c r="H30" s="27" t="s">
        <v>12</v>
      </c>
    </row>
    <row r="31" spans="1:10" ht="46.5" customHeight="1" x14ac:dyDescent="0.3">
      <c r="A31" s="45">
        <v>1</v>
      </c>
      <c r="B31" s="57" t="s">
        <v>41</v>
      </c>
      <c r="C31" s="59">
        <f>F23+F28</f>
        <v>50130.909500000002</v>
      </c>
      <c r="D31" s="45">
        <v>1</v>
      </c>
      <c r="E31" s="61">
        <v>0.06</v>
      </c>
      <c r="F31" s="59">
        <f>C31*D31*E31</f>
        <v>3007.85457</v>
      </c>
      <c r="G31" s="60"/>
      <c r="H31" s="57" t="s">
        <v>42</v>
      </c>
    </row>
    <row r="32" spans="1:10" ht="70.150000000000006" customHeight="1" x14ac:dyDescent="0.3">
      <c r="A32" s="76" t="s">
        <v>43</v>
      </c>
      <c r="B32" s="77"/>
      <c r="C32" s="77"/>
      <c r="D32" s="77"/>
      <c r="E32" s="77"/>
      <c r="F32" s="54">
        <f>SUM(F31)</f>
        <v>3007.85457</v>
      </c>
      <c r="G32" s="55"/>
      <c r="H32" s="54"/>
    </row>
    <row r="34" spans="3:3" x14ac:dyDescent="0.3">
      <c r="C34" s="2">
        <v>18353178.829999998</v>
      </c>
    </row>
  </sheetData>
  <mergeCells count="20">
    <mergeCell ref="A28:E28"/>
    <mergeCell ref="A29:H29"/>
    <mergeCell ref="A32:E32"/>
    <mergeCell ref="A18:C18"/>
    <mergeCell ref="D18:E18"/>
    <mergeCell ref="A23:E23"/>
    <mergeCell ref="A24:H24"/>
    <mergeCell ref="B26:H26"/>
    <mergeCell ref="B15:C15"/>
    <mergeCell ref="D15:E15"/>
    <mergeCell ref="B16:C16"/>
    <mergeCell ref="D16:E16"/>
    <mergeCell ref="B17:C17"/>
    <mergeCell ref="D17:E17"/>
    <mergeCell ref="A2:H2"/>
    <mergeCell ref="B11:H11"/>
    <mergeCell ref="B13:C13"/>
    <mergeCell ref="D13:E13"/>
    <mergeCell ref="B14:C14"/>
    <mergeCell ref="D14:E14"/>
  </mergeCells>
  <phoneticPr fontId="18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D47EB-95A8-46EF-BAD7-1C13442ED432}">
  <dimension ref="A1:J34"/>
  <sheetViews>
    <sheetView topLeftCell="A13" zoomScale="50" zoomScaleNormal="50" workbookViewId="0">
      <selection activeCell="B22" sqref="B22"/>
    </sheetView>
  </sheetViews>
  <sheetFormatPr defaultColWidth="7.58203125" defaultRowHeight="19.5" x14ac:dyDescent="0.3"/>
  <cols>
    <col min="1" max="1" width="15.5" style="2" customWidth="1"/>
    <col min="2" max="2" width="61.25" style="2" customWidth="1"/>
    <col min="3" max="3" width="16.33203125" style="2" customWidth="1"/>
    <col min="4" max="4" width="18.08203125" style="2" customWidth="1"/>
    <col min="5" max="5" width="6.5" style="2" customWidth="1"/>
    <col min="6" max="6" width="21.33203125" style="2" customWidth="1"/>
    <col min="7" max="7" width="18.08203125" style="3" customWidth="1"/>
    <col min="8" max="8" width="112.83203125" style="2" customWidth="1"/>
    <col min="9" max="9" width="42.58203125" style="2" customWidth="1"/>
    <col min="10" max="10" width="12.58203125" style="2" customWidth="1"/>
    <col min="11" max="16384" width="7.58203125" style="2"/>
  </cols>
  <sheetData>
    <row r="1" spans="1:8" s="1" customFormat="1" ht="28.15" customHeight="1" x14ac:dyDescent="0.3">
      <c r="G1" s="4"/>
    </row>
    <row r="2" spans="1:8" x14ac:dyDescent="0.3">
      <c r="A2" s="62" t="s">
        <v>0</v>
      </c>
      <c r="B2" s="63"/>
      <c r="C2" s="63"/>
      <c r="D2" s="63"/>
      <c r="E2" s="63"/>
      <c r="F2" s="63"/>
      <c r="G2" s="63"/>
      <c r="H2" s="64"/>
    </row>
    <row r="3" spans="1:8" ht="25.15" customHeight="1" x14ac:dyDescent="0.3">
      <c r="A3" s="5"/>
      <c r="B3" s="6"/>
      <c r="C3" s="6"/>
      <c r="D3" s="6"/>
      <c r="E3" s="6"/>
      <c r="F3" s="6"/>
      <c r="G3" s="7"/>
      <c r="H3" s="8"/>
    </row>
    <row r="4" spans="1:8" ht="25.15" customHeight="1" x14ac:dyDescent="0.3">
      <c r="A4" s="9"/>
      <c r="B4" s="10" t="s">
        <v>1</v>
      </c>
      <c r="C4" s="11"/>
      <c r="D4" s="10"/>
      <c r="E4" s="12"/>
      <c r="F4" s="12"/>
      <c r="G4" s="13"/>
      <c r="H4" s="14"/>
    </row>
    <row r="5" spans="1:8" ht="25.15" customHeight="1" x14ac:dyDescent="0.3">
      <c r="A5" s="9"/>
      <c r="B5" s="10" t="s">
        <v>2</v>
      </c>
      <c r="C5" s="11"/>
      <c r="D5" s="10"/>
      <c r="E5" s="12"/>
      <c r="F5" s="12"/>
      <c r="G5" s="13"/>
      <c r="H5" s="14"/>
    </row>
    <row r="6" spans="1:8" ht="25.15" customHeight="1" x14ac:dyDescent="0.3">
      <c r="A6" s="9"/>
      <c r="B6" s="10" t="s">
        <v>3</v>
      </c>
      <c r="C6" s="11"/>
      <c r="D6" s="15"/>
      <c r="E6" s="12"/>
      <c r="F6" s="12"/>
      <c r="G6" s="13"/>
      <c r="H6" s="14"/>
    </row>
    <row r="7" spans="1:8" ht="25.15" customHeight="1" x14ac:dyDescent="0.3">
      <c r="A7" s="9"/>
      <c r="B7" s="10" t="s">
        <v>4</v>
      </c>
      <c r="C7" s="11"/>
      <c r="D7" s="15"/>
      <c r="E7" s="12"/>
      <c r="F7" s="12"/>
      <c r="G7" s="13"/>
      <c r="H7" s="14"/>
    </row>
    <row r="8" spans="1:8" ht="25.15" customHeight="1" x14ac:dyDescent="0.3">
      <c r="A8" s="9"/>
      <c r="B8" s="10" t="s">
        <v>5</v>
      </c>
      <c r="C8" s="11"/>
      <c r="D8" s="15"/>
      <c r="E8" s="12"/>
      <c r="F8" s="12"/>
      <c r="G8" s="13"/>
      <c r="H8" s="14"/>
    </row>
    <row r="9" spans="1:8" x14ac:dyDescent="0.3">
      <c r="A9" s="9"/>
      <c r="B9" s="10" t="s">
        <v>6</v>
      </c>
      <c r="C9" s="11"/>
      <c r="D9" s="16"/>
      <c r="E9" s="16"/>
      <c r="F9" s="16"/>
      <c r="G9" s="17"/>
      <c r="H9" s="18"/>
    </row>
    <row r="10" spans="1:8" x14ac:dyDescent="0.3">
      <c r="A10" s="9"/>
      <c r="B10" s="10" t="s">
        <v>7</v>
      </c>
      <c r="C10" s="11"/>
      <c r="D10" s="16"/>
      <c r="E10" s="11"/>
      <c r="F10" s="11"/>
      <c r="G10" s="19"/>
      <c r="H10" s="20"/>
    </row>
    <row r="11" spans="1:8" x14ac:dyDescent="0.3">
      <c r="A11" s="9"/>
      <c r="B11" s="65" t="s">
        <v>8</v>
      </c>
      <c r="C11" s="65"/>
      <c r="D11" s="65"/>
      <c r="E11" s="65"/>
      <c r="F11" s="65"/>
      <c r="G11" s="65"/>
      <c r="H11" s="66"/>
    </row>
    <row r="12" spans="1:8" x14ac:dyDescent="0.3">
      <c r="A12" s="21"/>
      <c r="B12" s="22"/>
      <c r="C12" s="23"/>
      <c r="D12" s="22"/>
      <c r="E12" s="24"/>
      <c r="F12" s="24"/>
      <c r="G12" s="25"/>
      <c r="H12" s="26"/>
    </row>
    <row r="13" spans="1:8" ht="42" x14ac:dyDescent="0.3">
      <c r="A13" s="27"/>
      <c r="B13" s="67" t="s">
        <v>9</v>
      </c>
      <c r="C13" s="67"/>
      <c r="D13" s="67" t="s">
        <v>10</v>
      </c>
      <c r="E13" s="67"/>
      <c r="F13" s="27" t="s">
        <v>11</v>
      </c>
      <c r="G13" s="28"/>
      <c r="H13" s="27" t="s">
        <v>12</v>
      </c>
    </row>
    <row r="14" spans="1:8" ht="42.75" customHeight="1" x14ac:dyDescent="0.3">
      <c r="A14" s="29" t="s">
        <v>13</v>
      </c>
      <c r="B14" s="68" t="s">
        <v>14</v>
      </c>
      <c r="C14" s="69"/>
      <c r="D14" s="70">
        <f>F23</f>
        <v>28610</v>
      </c>
      <c r="E14" s="70"/>
      <c r="F14" s="30"/>
      <c r="G14" s="31"/>
      <c r="H14" s="32"/>
    </row>
    <row r="15" spans="1:8" ht="42.75" customHeight="1" x14ac:dyDescent="0.3">
      <c r="A15" s="29" t="s">
        <v>15</v>
      </c>
      <c r="B15" s="68" t="s">
        <v>16</v>
      </c>
      <c r="C15" s="69"/>
      <c r="D15" s="70">
        <f>F28</f>
        <v>1687.2730000000001</v>
      </c>
      <c r="E15" s="70"/>
      <c r="F15" s="30"/>
      <c r="G15" s="31"/>
      <c r="H15" s="32"/>
    </row>
    <row r="16" spans="1:8" ht="42.75" customHeight="1" x14ac:dyDescent="0.3">
      <c r="A16" s="29"/>
      <c r="B16" s="71" t="s">
        <v>17</v>
      </c>
      <c r="C16" s="72"/>
      <c r="D16" s="73">
        <f>SUM(D14:D15)</f>
        <v>30297.273000000001</v>
      </c>
      <c r="E16" s="74"/>
      <c r="F16" s="30"/>
      <c r="G16" s="33"/>
    </row>
    <row r="17" spans="1:10" ht="42.75" customHeight="1" x14ac:dyDescent="0.3">
      <c r="A17" s="29"/>
      <c r="B17" s="71" t="s">
        <v>18</v>
      </c>
      <c r="C17" s="72"/>
      <c r="D17" s="75">
        <f>D16*6%</f>
        <v>1817.83638</v>
      </c>
      <c r="E17" s="75"/>
      <c r="F17" s="30"/>
      <c r="G17" s="31"/>
      <c r="H17" s="32"/>
    </row>
    <row r="18" spans="1:10" x14ac:dyDescent="0.3">
      <c r="A18" s="81" t="s">
        <v>19</v>
      </c>
      <c r="B18" s="82"/>
      <c r="C18" s="82"/>
      <c r="D18" s="83">
        <f>D16+D17</f>
        <v>32115.109380000002</v>
      </c>
      <c r="E18" s="83"/>
      <c r="F18" s="34"/>
      <c r="G18" s="35"/>
      <c r="H18" s="36"/>
    </row>
    <row r="19" spans="1:10" x14ac:dyDescent="0.3">
      <c r="A19" s="37" t="s">
        <v>20</v>
      </c>
      <c r="B19" s="38"/>
      <c r="C19" s="39"/>
      <c r="D19" s="38"/>
      <c r="E19" s="40"/>
      <c r="F19" s="40"/>
      <c r="G19" s="41"/>
      <c r="H19" s="42"/>
    </row>
    <row r="20" spans="1:10" ht="87" x14ac:dyDescent="0.3">
      <c r="A20" s="27" t="s">
        <v>21</v>
      </c>
      <c r="B20" s="27" t="s">
        <v>9</v>
      </c>
      <c r="C20" s="43" t="s">
        <v>22</v>
      </c>
      <c r="D20" s="44" t="s">
        <v>23</v>
      </c>
      <c r="E20" s="44" t="s">
        <v>24</v>
      </c>
      <c r="F20" s="43" t="s">
        <v>25</v>
      </c>
      <c r="G20" s="28"/>
      <c r="H20" s="27" t="s">
        <v>12</v>
      </c>
    </row>
    <row r="21" spans="1:10" ht="51" customHeight="1" x14ac:dyDescent="0.3">
      <c r="A21" s="45">
        <v>1</v>
      </c>
      <c r="B21" s="46" t="s">
        <v>47</v>
      </c>
      <c r="C21" s="47">
        <v>2300</v>
      </c>
      <c r="D21" s="48">
        <v>12</v>
      </c>
      <c r="E21" s="48">
        <v>1</v>
      </c>
      <c r="F21" s="47">
        <f>C21*D21*E21</f>
        <v>27600</v>
      </c>
      <c r="G21" s="49" t="s">
        <v>27</v>
      </c>
      <c r="H21" s="50"/>
    </row>
    <row r="22" spans="1:10" ht="64.5" customHeight="1" x14ac:dyDescent="0.3">
      <c r="A22" s="51">
        <v>2</v>
      </c>
      <c r="B22" s="46" t="s">
        <v>48</v>
      </c>
      <c r="C22" s="52">
        <v>1000</v>
      </c>
      <c r="D22" s="48">
        <v>1.01</v>
      </c>
      <c r="E22" s="48">
        <v>1</v>
      </c>
      <c r="F22" s="47">
        <f>C22*D22*E22</f>
        <v>1010</v>
      </c>
      <c r="G22" s="49" t="s">
        <v>29</v>
      </c>
      <c r="H22" s="53" t="s">
        <v>46</v>
      </c>
    </row>
    <row r="23" spans="1:10" ht="56" customHeight="1" x14ac:dyDescent="0.3">
      <c r="A23" s="76" t="s">
        <v>31</v>
      </c>
      <c r="B23" s="77"/>
      <c r="C23" s="77"/>
      <c r="D23" s="77"/>
      <c r="E23" s="77"/>
      <c r="F23" s="54">
        <f>SUM(F21:F22)</f>
        <v>28610</v>
      </c>
      <c r="G23" s="55"/>
      <c r="H23" s="54"/>
    </row>
    <row r="24" spans="1:10" ht="25.15" customHeight="1" x14ac:dyDescent="0.3">
      <c r="A24" s="78"/>
      <c r="B24" s="79"/>
      <c r="C24" s="79"/>
      <c r="D24" s="79"/>
      <c r="E24" s="79"/>
      <c r="F24" s="79"/>
      <c r="G24" s="79"/>
      <c r="H24" s="80"/>
    </row>
    <row r="25" spans="1:10" ht="87" x14ac:dyDescent="0.3">
      <c r="A25" s="27" t="s">
        <v>32</v>
      </c>
      <c r="B25" s="27" t="s">
        <v>9</v>
      </c>
      <c r="C25" s="43" t="s">
        <v>22</v>
      </c>
      <c r="D25" s="44" t="s">
        <v>23</v>
      </c>
      <c r="E25" s="44" t="s">
        <v>24</v>
      </c>
      <c r="F25" s="43" t="s">
        <v>25</v>
      </c>
      <c r="G25" s="28"/>
      <c r="H25" s="27" t="s">
        <v>12</v>
      </c>
    </row>
    <row r="26" spans="1:10" ht="33" customHeight="1" x14ac:dyDescent="0.3">
      <c r="A26" s="56"/>
      <c r="B26" s="84" t="s">
        <v>33</v>
      </c>
      <c r="C26" s="85"/>
      <c r="D26" s="85"/>
      <c r="E26" s="85"/>
      <c r="F26" s="85"/>
      <c r="G26" s="85"/>
      <c r="H26" s="86"/>
    </row>
    <row r="27" spans="1:10" ht="46.5" customHeight="1" x14ac:dyDescent="0.3">
      <c r="A27" s="45">
        <v>1</v>
      </c>
      <c r="B27" s="57" t="s">
        <v>34</v>
      </c>
      <c r="C27" s="2">
        <v>843636.5</v>
      </c>
      <c r="D27" s="45">
        <v>1</v>
      </c>
      <c r="E27" s="58" t="s">
        <v>45</v>
      </c>
      <c r="F27" s="59">
        <f>C27*E27</f>
        <v>1687.2730000000001</v>
      </c>
      <c r="G27" s="60" t="s">
        <v>35</v>
      </c>
      <c r="H27" s="57" t="s">
        <v>36</v>
      </c>
      <c r="I27" s="2">
        <v>843636.5</v>
      </c>
      <c r="J27" s="2">
        <v>843635.9</v>
      </c>
    </row>
    <row r="28" spans="1:10" ht="33.75" customHeight="1" x14ac:dyDescent="0.3">
      <c r="A28" s="76" t="s">
        <v>37</v>
      </c>
      <c r="B28" s="77"/>
      <c r="C28" s="77"/>
      <c r="D28" s="77"/>
      <c r="E28" s="77"/>
      <c r="F28" s="54">
        <f>SUM(F27:F27)</f>
        <v>1687.2730000000001</v>
      </c>
      <c r="G28" s="55"/>
      <c r="H28" s="54"/>
    </row>
    <row r="29" spans="1:10" x14ac:dyDescent="0.3">
      <c r="A29" s="78"/>
      <c r="B29" s="79"/>
      <c r="C29" s="79"/>
      <c r="D29" s="79"/>
      <c r="E29" s="79"/>
      <c r="F29" s="79"/>
      <c r="G29" s="79"/>
      <c r="H29" s="80"/>
    </row>
    <row r="30" spans="1:10" ht="84" x14ac:dyDescent="0.3">
      <c r="A30" s="27" t="s">
        <v>38</v>
      </c>
      <c r="B30" s="27" t="s">
        <v>9</v>
      </c>
      <c r="C30" s="43" t="s">
        <v>22</v>
      </c>
      <c r="D30" s="44" t="s">
        <v>39</v>
      </c>
      <c r="E30" s="44" t="s">
        <v>40</v>
      </c>
      <c r="F30" s="43" t="s">
        <v>25</v>
      </c>
      <c r="G30" s="28"/>
      <c r="H30" s="27" t="s">
        <v>12</v>
      </c>
    </row>
    <row r="31" spans="1:10" ht="46.5" customHeight="1" x14ac:dyDescent="0.3">
      <c r="A31" s="45">
        <v>1</v>
      </c>
      <c r="B31" s="57" t="s">
        <v>41</v>
      </c>
      <c r="C31" s="59">
        <f>F23+F28</f>
        <v>30297.273000000001</v>
      </c>
      <c r="D31" s="45">
        <v>1</v>
      </c>
      <c r="E31" s="61">
        <v>0.06</v>
      </c>
      <c r="F31" s="59">
        <f>C31*D31*E31</f>
        <v>1817.83638</v>
      </c>
      <c r="G31" s="60"/>
      <c r="H31" s="57" t="s">
        <v>42</v>
      </c>
    </row>
    <row r="32" spans="1:10" ht="70.150000000000006" customHeight="1" x14ac:dyDescent="0.3">
      <c r="A32" s="76" t="s">
        <v>43</v>
      </c>
      <c r="B32" s="77"/>
      <c r="C32" s="77"/>
      <c r="D32" s="77"/>
      <c r="E32" s="77"/>
      <c r="F32" s="54">
        <f>SUM(F31)</f>
        <v>1817.83638</v>
      </c>
      <c r="G32" s="55"/>
      <c r="H32" s="54"/>
    </row>
    <row r="34" spans="3:3" x14ac:dyDescent="0.3">
      <c r="C34" s="2">
        <v>18353178.829999998</v>
      </c>
    </row>
  </sheetData>
  <mergeCells count="20">
    <mergeCell ref="A2:H2"/>
    <mergeCell ref="B11:H11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A29:H29"/>
    <mergeCell ref="A32:E32"/>
    <mergeCell ref="A18:C18"/>
    <mergeCell ref="D18:E18"/>
    <mergeCell ref="A23:E23"/>
    <mergeCell ref="A24:H24"/>
    <mergeCell ref="B26:H26"/>
    <mergeCell ref="A28:E28"/>
  </mergeCells>
  <phoneticPr fontId="18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5-RR</vt:lpstr>
      <vt:lpstr>5-RR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lihanbin581127@outlook.com</dc:creator>
  <cp:lastModifiedBy>lihanbin581127@outlook.com</cp:lastModifiedBy>
  <dcterms:created xsi:type="dcterms:W3CDTF">2024-04-08T02:36:00Z</dcterms:created>
  <dcterms:modified xsi:type="dcterms:W3CDTF">2025-12-21T06:40:49Z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6F2ED82EA5AA44EA80051AFC0E3997CE_13</vt:lpwstr>
  </property>
  <property fmtid="{D5CDD505-2E9C-101B-9397-08002B2CF9AE}" pid="3" name="KSOProductBuildVer">
    <vt:lpwstr>2052-12.1.0.22529</vt:lpwstr>
  </property>
</Properties>
</file>