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020"/>
  </bookViews>
  <sheets>
    <sheet name="报价" sheetId="2" r:id="rId1"/>
  </sheets>
  <calcPr calcId="144525"/>
</workbook>
</file>

<file path=xl/sharedStrings.xml><?xml version="1.0" encoding="utf-8"?>
<sst xmlns="http://schemas.openxmlformats.org/spreadsheetml/2006/main" count="135" uniqueCount="80">
  <si>
    <t>深分ｈｗｐ新合伙人培训</t>
  </si>
  <si>
    <t>供应商名称</t>
  </si>
  <si>
    <t>康辉集团北京国际会议展览有限公司</t>
  </si>
  <si>
    <t>康辉联系人</t>
  </si>
  <si>
    <t>张若晗15611246343</t>
  </si>
  <si>
    <t>活动日期</t>
  </si>
  <si>
    <t>3.5 -7</t>
  </si>
  <si>
    <t>结算日期</t>
  </si>
  <si>
    <t>2024.3.8</t>
  </si>
  <si>
    <t>支付方式</t>
  </si>
  <si>
    <t>公司付款</t>
  </si>
  <si>
    <t>客户方联系人</t>
  </si>
  <si>
    <t>曾照奇13810155181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</si>
  <si>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</si>
  <si>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</si>
  <si>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</si>
  <si>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</si>
  <si>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</si>
  <si>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</si>
  <si>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</si>
  <si>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</si>
  <si>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</si>
  <si>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大交通</t>
  </si>
  <si>
    <t>深圳-北京往返机票-团队</t>
  </si>
  <si>
    <t>深圳机场-北京首都机场 CA1334（0835-1140）
北京首都机场-深圳机场 CA867（1850-2215）</t>
  </si>
  <si>
    <t>人</t>
  </si>
  <si>
    <t xml:space="preserve">次 </t>
  </si>
  <si>
    <t>深圳-北京往返机票-散客</t>
  </si>
  <si>
    <t>深圳机场-北京首都机场 CA1334（0835-1140）</t>
  </si>
  <si>
    <t>北京首都机场-深圳机场 CA867（1850-2215）</t>
  </si>
  <si>
    <t>深圳机场-北京首都机场HU7704（0920-1220）</t>
  </si>
  <si>
    <t>龙鑫涛、汪雯</t>
  </si>
  <si>
    <t>深圳机场-北京首都机场 CA1358（2000-2305）</t>
  </si>
  <si>
    <r>
      <rPr>
        <sz val="9"/>
        <rFont val="微软雅黑"/>
        <charset val="134"/>
      </rPr>
      <t>胡淑</t>
    </r>
    <r>
      <rPr>
        <sz val="9"/>
        <rFont val="宋体-简"/>
        <charset val="134"/>
      </rPr>
      <t>屛、蔡明明</t>
    </r>
  </si>
  <si>
    <t>北京首都机场-深圳机场 CA1307（2000-2325）</t>
  </si>
  <si>
    <t>深圳机场-北京首都机场 CA1306（0855-1155）</t>
  </si>
  <si>
    <t>3.5日赵梓辰 经济舱</t>
  </si>
  <si>
    <t>3.5日张攀 公务舱</t>
  </si>
  <si>
    <t>上海-北京往返高铁</t>
  </si>
  <si>
    <t>3.5上海虹桥-北京南（G18 14:00-18:35）</t>
  </si>
  <si>
    <t>廖钦煜高铁票</t>
  </si>
  <si>
    <t>3.6北京南-上海虹桥（G17 15:00-19:34 ）</t>
  </si>
  <si>
    <t>深圳-北京往返高铁</t>
  </si>
  <si>
    <t>3.3深圳东至南昌（Z4182 09:46-19:36）硬卧</t>
  </si>
  <si>
    <t>王靖高铁票</t>
  </si>
  <si>
    <t>3.4南昌至北京西（T147 11:46-11:01+1）硬卧</t>
  </si>
  <si>
    <t>3.7北京西至南昌(K105 23:31-15:59+1) 硬卧</t>
  </si>
  <si>
    <t>3.9南昌至深圳东(k133 20:33-07:52+1) 硬卧</t>
  </si>
  <si>
    <t>费用小计</t>
  </si>
  <si>
    <t>用车</t>
  </si>
  <si>
    <t>50座大巴</t>
  </si>
  <si>
    <t>辆</t>
  </si>
  <si>
    <t>首都机场-商学院</t>
  </si>
  <si>
    <t xml:space="preserve">商学院-泰康大厦-首都机场 </t>
  </si>
  <si>
    <t>物料</t>
  </si>
  <si>
    <t>水</t>
  </si>
  <si>
    <t>大巴车内水</t>
  </si>
  <si>
    <t>箱</t>
  </si>
  <si>
    <t>天</t>
  </si>
  <si>
    <t>餐费</t>
  </si>
  <si>
    <t>3.7日</t>
  </si>
  <si>
    <t>团95人，散28人，1人高铁（王靖）</t>
  </si>
  <si>
    <t>第三方人员</t>
  </si>
  <si>
    <t>会务公司工作人员</t>
  </si>
  <si>
    <t>差旅</t>
  </si>
  <si>
    <t>餐补</t>
  </si>
  <si>
    <t>交通</t>
  </si>
  <si>
    <t xml:space="preserve">服务费
</t>
  </si>
  <si>
    <t>税
（会议费专用发票）</t>
  </si>
  <si>
    <t>支付 康辉合计（RMB）:</t>
  </si>
  <si>
    <t>收款帐户：</t>
  </si>
  <si>
    <t>订单确认盖章：</t>
  </si>
  <si>
    <t>开户行：</t>
  </si>
  <si>
    <t xml:space="preserve">交通银行股份有限公司北京团结湖支行          </t>
  </si>
  <si>
    <t>(客户方)</t>
  </si>
  <si>
    <t>帐  号：</t>
  </si>
  <si>
    <t xml:space="preserve">1100 6074 4018 0100 4979 6 </t>
  </si>
  <si>
    <t>户  名：</t>
  </si>
  <si>
    <t>确认日期：</t>
  </si>
  <si>
    <t>（必填）</t>
  </si>
</sst>
</file>

<file path=xl/styles.xml><?xml version="1.0" encoding="utf-8"?>
<styleSheet xmlns="http://schemas.openxmlformats.org/spreadsheetml/2006/main">
  <numFmts count="6">
    <numFmt numFmtId="176" formatCode="\¥#,##0_);[Red]\(\¥#,##0\)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\¥#,##0.00_);[Red]\(\¥#,##0.00\)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b/>
      <sz val="14"/>
      <color indexed="8"/>
      <name val="微软雅黑"/>
      <charset val="134"/>
    </font>
    <font>
      <b/>
      <sz val="14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color rgb="FF000000"/>
      <name val="微软雅黑"/>
      <charset val="134"/>
    </font>
    <font>
      <sz val="9"/>
      <name val="微软雅黑"/>
      <charset val="134"/>
    </font>
    <font>
      <b/>
      <sz val="9"/>
      <color rgb="FFC00000"/>
      <name val="微软雅黑"/>
      <charset val="134"/>
    </font>
    <font>
      <sz val="9"/>
      <color rgb="FF000000"/>
      <name val="微软雅黑"/>
      <charset val="134"/>
    </font>
    <font>
      <b/>
      <sz val="12"/>
      <color rgb="FFC00000"/>
      <name val="微软雅黑"/>
      <charset val="134"/>
    </font>
    <font>
      <b/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2"/>
      <name val="微软雅黑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9"/>
      <name val="宋体-简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7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9" fillId="23" borderId="14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2" fillId="17" borderId="14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30" borderId="15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</cellStyleXfs>
  <cellXfs count="6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58" fontId="5" fillId="4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8" fontId="8" fillId="0" borderId="1" xfId="0" applyNumberFormat="1" applyFont="1" applyBorder="1" applyAlignment="1">
      <alignment horizontal="center" vertical="center" wrapText="1"/>
    </xf>
    <xf numFmtId="38" fontId="8" fillId="0" borderId="1" xfId="0" applyNumberFormat="1" applyFont="1" applyFill="1" applyBorder="1" applyAlignment="1">
      <alignment horizontal="center" vertical="center" wrapText="1"/>
    </xf>
    <xf numFmtId="38" fontId="8" fillId="0" borderId="4" xfId="0" applyNumberFormat="1" applyFont="1" applyBorder="1" applyAlignment="1">
      <alignment horizontal="center" vertical="center" wrapText="1"/>
    </xf>
    <xf numFmtId="38" fontId="8" fillId="0" borderId="4" xfId="0" applyNumberFormat="1" applyFont="1" applyFill="1" applyBorder="1" applyAlignment="1">
      <alignment horizontal="center" vertical="center" wrapText="1"/>
    </xf>
    <xf numFmtId="38" fontId="8" fillId="0" borderId="5" xfId="0" applyNumberFormat="1" applyFont="1" applyBorder="1" applyAlignment="1">
      <alignment horizontal="center" vertical="center" wrapText="1"/>
    </xf>
    <xf numFmtId="38" fontId="8" fillId="0" borderId="6" xfId="0" applyNumberFormat="1" applyFont="1" applyFill="1" applyBorder="1" applyAlignment="1">
      <alignment horizontal="center" vertical="center" wrapText="1"/>
    </xf>
    <xf numFmtId="38" fontId="8" fillId="0" borderId="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58" fontId="8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38" fontId="10" fillId="0" borderId="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58" fontId="8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/>
    </xf>
    <xf numFmtId="9" fontId="8" fillId="0" borderId="6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4" fillId="3" borderId="7" xfId="0" applyFont="1" applyFill="1" applyBorder="1" applyAlignment="1">
      <alignment horizontal="center" vertical="center"/>
    </xf>
    <xf numFmtId="38" fontId="6" fillId="2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10" fillId="5" borderId="1" xfId="0" applyNumberFormat="1" applyFont="1" applyFill="1" applyBorder="1" applyAlignment="1">
      <alignment horizontal="center" vertical="center" wrapText="1"/>
    </xf>
    <xf numFmtId="177" fontId="8" fillId="5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6" fillId="6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177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0" fillId="0" borderId="0" xfId="0" applyFill="1" applyBorder="1"/>
    <xf numFmtId="177" fontId="10" fillId="5" borderId="1" xfId="0" applyNumberFormat="1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40" fontId="14" fillId="3" borderId="1" xfId="0" applyNumberFormat="1" applyFont="1" applyFill="1" applyBorder="1" applyAlignment="1">
      <alignment horizontal="left" vertical="center"/>
    </xf>
    <xf numFmtId="40" fontId="12" fillId="0" borderId="0" xfId="0" applyNumberFormat="1" applyFont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664845</xdr:colOff>
      <xdr:row>0</xdr:row>
      <xdr:rowOff>951865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28415" b="26776"/>
        <a:stretch>
          <a:fillRect/>
        </a:stretch>
      </xdr:blipFill>
      <xdr:spPr>
        <a:xfrm>
          <a:off x="12700" y="12700"/>
          <a:ext cx="2050415" cy="939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1</xdr:col>
      <xdr:colOff>664845</xdr:colOff>
      <xdr:row>0</xdr:row>
      <xdr:rowOff>951865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t="28415" b="26776"/>
        <a:stretch>
          <a:fillRect/>
        </a:stretch>
      </xdr:blipFill>
      <xdr:spPr>
        <a:xfrm>
          <a:off x="12700" y="12700"/>
          <a:ext cx="2050415" cy="939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66" zoomScaleNormal="66" zoomScaleSheetLayoutView="70" topLeftCell="A2" workbookViewId="0">
      <selection activeCell="I18" sqref="I7:I18"/>
    </sheetView>
  </sheetViews>
  <sheetFormatPr defaultColWidth="8.83035714285714" defaultRowHeight="16.8"/>
  <cols>
    <col min="1" max="1" width="19.6607142857143" customWidth="1"/>
    <col min="2" max="2" width="22.2321428571429" customWidth="1"/>
    <col min="3" max="3" width="37.6428571428571" customWidth="1"/>
    <col min="4" max="8" width="12.3303571428571" customWidth="1"/>
    <col min="9" max="9" width="19.1607142857143" customWidth="1"/>
    <col min="10" max="10" width="54.7678571428571" style="1" customWidth="1"/>
  </cols>
  <sheetData>
    <row r="1" ht="77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32" customHeight="1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18" customHeight="1" spans="1:10">
      <c r="A3" s="4" t="s">
        <v>1</v>
      </c>
      <c r="B3" s="5" t="s">
        <v>2</v>
      </c>
      <c r="C3" s="6"/>
      <c r="D3" s="6"/>
      <c r="E3" s="6"/>
      <c r="F3" s="6"/>
      <c r="G3" s="41"/>
      <c r="H3" s="8" t="s">
        <v>3</v>
      </c>
      <c r="I3" s="5" t="s">
        <v>4</v>
      </c>
      <c r="J3" s="41"/>
    </row>
    <row r="4" ht="23" customHeight="1" spans="1:10">
      <c r="A4" s="4" t="s">
        <v>5</v>
      </c>
      <c r="B4" s="7" t="s">
        <v>6</v>
      </c>
      <c r="C4" s="8" t="s">
        <v>7</v>
      </c>
      <c r="D4" s="9" t="s">
        <v>8</v>
      </c>
      <c r="E4" s="4" t="s">
        <v>9</v>
      </c>
      <c r="F4" s="5" t="s">
        <v>10</v>
      </c>
      <c r="G4" s="41"/>
      <c r="H4" s="8" t="s">
        <v>11</v>
      </c>
      <c r="I4" s="5" t="s">
        <v>12</v>
      </c>
      <c r="J4" s="41"/>
    </row>
    <row r="5" ht="18" customHeight="1" spans="1:10">
      <c r="A5" s="7"/>
      <c r="B5" s="7"/>
      <c r="C5" s="7"/>
      <c r="D5" s="7"/>
      <c r="E5" s="7"/>
      <c r="F5" s="7"/>
      <c r="G5" s="7"/>
      <c r="H5" s="7"/>
      <c r="I5" s="7"/>
      <c r="J5" s="7"/>
    </row>
    <row r="6" ht="18" customHeight="1" spans="1:10">
      <c r="A6" s="10" t="s">
        <v>13</v>
      </c>
      <c r="B6" s="10" t="s">
        <v>14</v>
      </c>
      <c r="C6" s="10" t="s">
        <v>15</v>
      </c>
      <c r="D6" s="10" t="s">
        <v>16</v>
      </c>
      <c r="E6" s="10" t="s">
        <v>17</v>
      </c>
      <c r="F6" s="42" t="s">
        <v>18</v>
      </c>
      <c r="G6" s="43" t="s">
        <v>17</v>
      </c>
      <c r="H6" s="43" t="s">
        <v>19</v>
      </c>
      <c r="I6" s="43" t="s">
        <v>20</v>
      </c>
      <c r="J6" s="52" t="s">
        <v>21</v>
      </c>
    </row>
    <row r="7" ht="47" customHeight="1" spans="1:10">
      <c r="A7" s="11" t="s">
        <v>22</v>
      </c>
      <c r="B7" s="12" t="s">
        <v>23</v>
      </c>
      <c r="C7" s="13" t="s">
        <v>24</v>
      </c>
      <c r="D7" s="13">
        <v>95</v>
      </c>
      <c r="E7" s="44" t="s">
        <v>25</v>
      </c>
      <c r="F7" s="13">
        <v>1</v>
      </c>
      <c r="G7" s="44" t="s">
        <v>26</v>
      </c>
      <c r="H7" s="45">
        <v>2700</v>
      </c>
      <c r="I7" s="45">
        <f t="shared" ref="I7:I24" si="0">H7*F7*D7</f>
        <v>256500</v>
      </c>
      <c r="J7" s="53"/>
    </row>
    <row r="8" ht="32" customHeight="1" spans="1:10">
      <c r="A8" s="11"/>
      <c r="B8" s="14" t="s">
        <v>27</v>
      </c>
      <c r="C8" s="15" t="s">
        <v>28</v>
      </c>
      <c r="D8" s="13">
        <v>10</v>
      </c>
      <c r="E8" s="44" t="s">
        <v>25</v>
      </c>
      <c r="F8" s="13">
        <v>1</v>
      </c>
      <c r="G8" s="44" t="s">
        <v>26</v>
      </c>
      <c r="H8" s="45">
        <v>2080</v>
      </c>
      <c r="I8" s="45">
        <f t="shared" si="0"/>
        <v>20800</v>
      </c>
      <c r="J8" s="53"/>
    </row>
    <row r="9" ht="29" customHeight="1" spans="1:10">
      <c r="A9" s="11"/>
      <c r="B9" s="16"/>
      <c r="C9" s="17"/>
      <c r="D9" s="13">
        <v>15</v>
      </c>
      <c r="E9" s="44" t="s">
        <v>25</v>
      </c>
      <c r="F9" s="13">
        <v>1</v>
      </c>
      <c r="G9" s="44" t="s">
        <v>26</v>
      </c>
      <c r="H9" s="45">
        <v>1690</v>
      </c>
      <c r="I9" s="45">
        <f t="shared" si="0"/>
        <v>25350</v>
      </c>
      <c r="J9" s="53"/>
    </row>
    <row r="10" ht="29" customHeight="1" spans="1:10">
      <c r="A10" s="11"/>
      <c r="B10" s="16"/>
      <c r="C10" s="15" t="s">
        <v>29</v>
      </c>
      <c r="D10" s="13">
        <v>6</v>
      </c>
      <c r="E10" s="44" t="s">
        <v>25</v>
      </c>
      <c r="F10" s="13">
        <v>1</v>
      </c>
      <c r="G10" s="44" t="s">
        <v>26</v>
      </c>
      <c r="H10" s="45">
        <v>1580</v>
      </c>
      <c r="I10" s="45">
        <f t="shared" si="0"/>
        <v>9480</v>
      </c>
      <c r="J10" s="53"/>
    </row>
    <row r="11" ht="29" customHeight="1" spans="1:10">
      <c r="A11" s="11"/>
      <c r="B11" s="16"/>
      <c r="C11" s="17"/>
      <c r="D11" s="13">
        <v>21</v>
      </c>
      <c r="E11" s="44" t="s">
        <v>25</v>
      </c>
      <c r="F11" s="13">
        <v>1</v>
      </c>
      <c r="G11" s="44" t="s">
        <v>26</v>
      </c>
      <c r="H11" s="45">
        <v>1350</v>
      </c>
      <c r="I11" s="45">
        <f t="shared" si="0"/>
        <v>28350</v>
      </c>
      <c r="J11" s="53"/>
    </row>
    <row r="12" ht="29" customHeight="1" spans="1:10">
      <c r="A12" s="11"/>
      <c r="B12" s="16"/>
      <c r="C12" s="13" t="s">
        <v>30</v>
      </c>
      <c r="D12" s="13">
        <v>2</v>
      </c>
      <c r="E12" s="44" t="s">
        <v>25</v>
      </c>
      <c r="F12" s="13">
        <v>1</v>
      </c>
      <c r="G12" s="44" t="s">
        <v>26</v>
      </c>
      <c r="H12" s="45">
        <v>820</v>
      </c>
      <c r="I12" s="45">
        <f t="shared" si="0"/>
        <v>1640</v>
      </c>
      <c r="J12" s="53" t="s">
        <v>31</v>
      </c>
    </row>
    <row r="13" ht="30" customHeight="1" spans="1:10">
      <c r="A13" s="11"/>
      <c r="B13" s="16"/>
      <c r="C13" s="13" t="s">
        <v>32</v>
      </c>
      <c r="D13" s="13">
        <v>2</v>
      </c>
      <c r="E13" s="44" t="s">
        <v>25</v>
      </c>
      <c r="F13" s="13">
        <v>1</v>
      </c>
      <c r="G13" s="44" t="s">
        <v>26</v>
      </c>
      <c r="H13" s="45">
        <v>720</v>
      </c>
      <c r="I13" s="45">
        <f t="shared" si="0"/>
        <v>1440</v>
      </c>
      <c r="J13" s="53" t="s">
        <v>33</v>
      </c>
    </row>
    <row r="14" ht="30" customHeight="1" spans="1:10">
      <c r="A14" s="11"/>
      <c r="B14" s="16"/>
      <c r="C14" s="13" t="s">
        <v>34</v>
      </c>
      <c r="D14" s="13">
        <v>2</v>
      </c>
      <c r="E14" s="44" t="s">
        <v>25</v>
      </c>
      <c r="F14" s="13">
        <v>1</v>
      </c>
      <c r="G14" s="44" t="s">
        <v>26</v>
      </c>
      <c r="H14" s="45">
        <v>720</v>
      </c>
      <c r="I14" s="45">
        <f t="shared" si="0"/>
        <v>1440</v>
      </c>
      <c r="J14" s="53"/>
    </row>
    <row r="15" ht="30" customHeight="1" spans="1:10">
      <c r="A15" s="11"/>
      <c r="B15" s="16"/>
      <c r="C15" s="15" t="s">
        <v>35</v>
      </c>
      <c r="D15" s="13">
        <v>1</v>
      </c>
      <c r="E15" s="44" t="s">
        <v>25</v>
      </c>
      <c r="F15" s="13">
        <v>1</v>
      </c>
      <c r="G15" s="44" t="s">
        <v>26</v>
      </c>
      <c r="H15" s="45">
        <v>1350</v>
      </c>
      <c r="I15" s="45">
        <f t="shared" si="0"/>
        <v>1350</v>
      </c>
      <c r="J15" s="53" t="s">
        <v>36</v>
      </c>
    </row>
    <row r="16" ht="30" customHeight="1" spans="1:10">
      <c r="A16" s="11"/>
      <c r="B16" s="16"/>
      <c r="C16" s="17"/>
      <c r="D16" s="13">
        <v>1</v>
      </c>
      <c r="E16" s="44" t="s">
        <v>25</v>
      </c>
      <c r="F16" s="13">
        <v>1</v>
      </c>
      <c r="G16" s="44" t="s">
        <v>26</v>
      </c>
      <c r="H16" s="45">
        <v>3040</v>
      </c>
      <c r="I16" s="45">
        <f t="shared" si="0"/>
        <v>3040</v>
      </c>
      <c r="J16" s="53" t="s">
        <v>37</v>
      </c>
    </row>
    <row r="17" ht="30" customHeight="1" spans="1:10">
      <c r="A17" s="11"/>
      <c r="B17" s="16"/>
      <c r="C17" s="15" t="s">
        <v>34</v>
      </c>
      <c r="D17" s="13">
        <v>1</v>
      </c>
      <c r="E17" s="44" t="s">
        <v>25</v>
      </c>
      <c r="F17" s="13">
        <v>1</v>
      </c>
      <c r="G17" s="44" t="s">
        <v>26</v>
      </c>
      <c r="H17" s="46">
        <v>1480</v>
      </c>
      <c r="I17" s="45">
        <f t="shared" si="0"/>
        <v>1480</v>
      </c>
      <c r="J17" s="53" t="s">
        <v>36</v>
      </c>
    </row>
    <row r="18" ht="30" customHeight="1" spans="1:10">
      <c r="A18" s="11"/>
      <c r="B18" s="16"/>
      <c r="C18" s="17"/>
      <c r="D18" s="13">
        <v>1</v>
      </c>
      <c r="E18" s="44" t="s">
        <v>25</v>
      </c>
      <c r="F18" s="13">
        <v>1</v>
      </c>
      <c r="G18" s="44" t="s">
        <v>26</v>
      </c>
      <c r="H18" s="46">
        <v>3550</v>
      </c>
      <c r="I18" s="45">
        <f t="shared" si="0"/>
        <v>3550</v>
      </c>
      <c r="J18" s="53" t="s">
        <v>37</v>
      </c>
    </row>
    <row r="19" ht="30" customHeight="1" spans="1:10">
      <c r="A19" s="11"/>
      <c r="B19" s="14" t="s">
        <v>38</v>
      </c>
      <c r="C19" s="12" t="s">
        <v>39</v>
      </c>
      <c r="D19" s="12">
        <v>1</v>
      </c>
      <c r="E19" s="47" t="s">
        <v>25</v>
      </c>
      <c r="F19" s="12">
        <v>1</v>
      </c>
      <c r="G19" s="47" t="s">
        <v>26</v>
      </c>
      <c r="H19" s="46">
        <v>662</v>
      </c>
      <c r="I19" s="46">
        <f t="shared" si="0"/>
        <v>662</v>
      </c>
      <c r="J19" s="54" t="s">
        <v>40</v>
      </c>
    </row>
    <row r="20" ht="30" customHeight="1" spans="1:10">
      <c r="A20" s="11"/>
      <c r="B20" s="18"/>
      <c r="C20" s="12" t="s">
        <v>41</v>
      </c>
      <c r="D20" s="12">
        <v>1</v>
      </c>
      <c r="E20" s="47" t="s">
        <v>25</v>
      </c>
      <c r="F20" s="12">
        <v>1</v>
      </c>
      <c r="G20" s="47" t="s">
        <v>26</v>
      </c>
      <c r="H20" s="46">
        <v>662</v>
      </c>
      <c r="I20" s="46">
        <f t="shared" si="0"/>
        <v>662</v>
      </c>
      <c r="J20" s="55"/>
    </row>
    <row r="21" ht="30" customHeight="1" spans="1:10">
      <c r="A21" s="11"/>
      <c r="B21" s="19" t="s">
        <v>42</v>
      </c>
      <c r="C21" s="20" t="s">
        <v>43</v>
      </c>
      <c r="D21" s="12">
        <v>1</v>
      </c>
      <c r="E21" s="47" t="s">
        <v>25</v>
      </c>
      <c r="F21" s="12">
        <v>1</v>
      </c>
      <c r="G21" s="47" t="s">
        <v>26</v>
      </c>
      <c r="H21" s="46">
        <v>215</v>
      </c>
      <c r="I21" s="46">
        <f t="shared" si="0"/>
        <v>215</v>
      </c>
      <c r="J21" s="56" t="s">
        <v>44</v>
      </c>
    </row>
    <row r="22" ht="30" customHeight="1" spans="1:10">
      <c r="A22" s="11"/>
      <c r="B22" s="19"/>
      <c r="C22" s="20" t="s">
        <v>45</v>
      </c>
      <c r="D22" s="12">
        <v>1</v>
      </c>
      <c r="E22" s="47" t="s">
        <v>25</v>
      </c>
      <c r="F22" s="12">
        <v>1</v>
      </c>
      <c r="G22" s="47" t="s">
        <v>26</v>
      </c>
      <c r="H22" s="46">
        <v>393</v>
      </c>
      <c r="I22" s="46">
        <f t="shared" si="0"/>
        <v>393</v>
      </c>
      <c r="J22" s="57"/>
    </row>
    <row r="23" ht="30" customHeight="1" spans="1:10">
      <c r="A23" s="11"/>
      <c r="B23" s="19"/>
      <c r="C23" s="20" t="s">
        <v>46</v>
      </c>
      <c r="D23" s="12">
        <v>1</v>
      </c>
      <c r="E23" s="47" t="s">
        <v>25</v>
      </c>
      <c r="F23" s="12">
        <v>1</v>
      </c>
      <c r="G23" s="47" t="s">
        <v>26</v>
      </c>
      <c r="H23" s="46">
        <v>315.5</v>
      </c>
      <c r="I23" s="46">
        <f t="shared" si="0"/>
        <v>315.5</v>
      </c>
      <c r="J23" s="57"/>
    </row>
    <row r="24" ht="30" customHeight="1" spans="1:10">
      <c r="A24" s="11"/>
      <c r="B24" s="21"/>
      <c r="C24" s="20" t="s">
        <v>47</v>
      </c>
      <c r="D24" s="12">
        <v>1</v>
      </c>
      <c r="E24" s="47" t="s">
        <v>25</v>
      </c>
      <c r="F24" s="12">
        <v>1</v>
      </c>
      <c r="G24" s="47" t="s">
        <v>26</v>
      </c>
      <c r="H24" s="46">
        <v>339</v>
      </c>
      <c r="I24" s="46">
        <f t="shared" si="0"/>
        <v>339</v>
      </c>
      <c r="J24" s="58"/>
    </row>
    <row r="25" ht="30" customHeight="1" spans="1:10">
      <c r="A25" s="11"/>
      <c r="B25" s="22" t="s">
        <v>48</v>
      </c>
      <c r="C25" s="22"/>
      <c r="D25" s="22"/>
      <c r="E25" s="22"/>
      <c r="F25" s="22"/>
      <c r="G25" s="22"/>
      <c r="H25" s="22"/>
      <c r="I25" s="59">
        <f>SUM(I7:I24)</f>
        <v>357006.5</v>
      </c>
      <c r="J25" s="60"/>
    </row>
    <row r="26" ht="32" customHeight="1" spans="1:10">
      <c r="A26" s="11" t="s">
        <v>49</v>
      </c>
      <c r="B26" s="23">
        <v>45356</v>
      </c>
      <c r="C26" s="24" t="s">
        <v>50</v>
      </c>
      <c r="D26" s="25">
        <v>3</v>
      </c>
      <c r="E26" s="48" t="s">
        <v>51</v>
      </c>
      <c r="F26" s="25">
        <v>1</v>
      </c>
      <c r="G26" s="48" t="s">
        <v>26</v>
      </c>
      <c r="H26" s="46">
        <v>1600</v>
      </c>
      <c r="I26" s="61">
        <f>H26*F26*D26</f>
        <v>4800</v>
      </c>
      <c r="J26" s="60" t="s">
        <v>52</v>
      </c>
    </row>
    <row r="27" ht="32" customHeight="1" spans="1:10">
      <c r="A27" s="11"/>
      <c r="B27" s="23">
        <v>45358</v>
      </c>
      <c r="C27" s="26"/>
      <c r="D27" s="25">
        <v>3</v>
      </c>
      <c r="E27" s="48" t="s">
        <v>51</v>
      </c>
      <c r="F27" s="25">
        <v>1</v>
      </c>
      <c r="G27" s="48" t="s">
        <v>26</v>
      </c>
      <c r="H27" s="46">
        <v>2200</v>
      </c>
      <c r="I27" s="61">
        <f>H27*F27*D27</f>
        <v>6600</v>
      </c>
      <c r="J27" s="60" t="s">
        <v>53</v>
      </c>
    </row>
    <row r="28" ht="18" customHeight="1" spans="1:10">
      <c r="A28" s="11"/>
      <c r="B28" s="22" t="s">
        <v>48</v>
      </c>
      <c r="C28" s="22"/>
      <c r="D28" s="22"/>
      <c r="E28" s="22"/>
      <c r="F28" s="22"/>
      <c r="G28" s="22"/>
      <c r="H28" s="22"/>
      <c r="I28" s="59">
        <f>SUM(I26:I27)</f>
        <v>11400</v>
      </c>
      <c r="J28" s="60"/>
    </row>
    <row r="29" ht="29" customHeight="1" spans="1:11">
      <c r="A29" s="11" t="s">
        <v>54</v>
      </c>
      <c r="B29" s="23" t="s">
        <v>55</v>
      </c>
      <c r="C29" s="23" t="s">
        <v>56</v>
      </c>
      <c r="D29" s="25">
        <v>6</v>
      </c>
      <c r="E29" s="25" t="s">
        <v>57</v>
      </c>
      <c r="F29" s="25">
        <v>2</v>
      </c>
      <c r="G29" s="48" t="s">
        <v>58</v>
      </c>
      <c r="H29" s="46">
        <v>48</v>
      </c>
      <c r="I29" s="61">
        <f>H29*F29*D29</f>
        <v>576</v>
      </c>
      <c r="J29" s="60"/>
      <c r="K29" s="62"/>
    </row>
    <row r="30" ht="18" customHeight="1" spans="1:11">
      <c r="A30" s="11"/>
      <c r="B30" s="22" t="s">
        <v>48</v>
      </c>
      <c r="C30" s="22"/>
      <c r="D30" s="22"/>
      <c r="E30" s="22"/>
      <c r="F30" s="22"/>
      <c r="G30" s="22"/>
      <c r="H30" s="22"/>
      <c r="I30" s="59">
        <f>SUM(I29:I29)</f>
        <v>576</v>
      </c>
      <c r="J30" s="60"/>
      <c r="K30" s="62"/>
    </row>
    <row r="31" ht="35" customHeight="1" spans="1:11">
      <c r="A31" s="27" t="s">
        <v>59</v>
      </c>
      <c r="B31" s="28" t="s">
        <v>60</v>
      </c>
      <c r="C31" s="28" t="s">
        <v>59</v>
      </c>
      <c r="D31" s="29">
        <v>124</v>
      </c>
      <c r="E31" s="29" t="s">
        <v>25</v>
      </c>
      <c r="F31" s="29">
        <v>1</v>
      </c>
      <c r="G31" s="49" t="s">
        <v>58</v>
      </c>
      <c r="H31" s="50">
        <v>40</v>
      </c>
      <c r="I31" s="63">
        <f>H31*F31*D31</f>
        <v>4960</v>
      </c>
      <c r="J31" s="64" t="s">
        <v>61</v>
      </c>
      <c r="K31" s="62"/>
    </row>
    <row r="32" ht="18" customHeight="1" spans="1:11">
      <c r="A32" s="11"/>
      <c r="B32" s="22" t="s">
        <v>48</v>
      </c>
      <c r="C32" s="22"/>
      <c r="D32" s="22"/>
      <c r="E32" s="22"/>
      <c r="F32" s="22"/>
      <c r="G32" s="22"/>
      <c r="H32" s="22"/>
      <c r="I32" s="59">
        <f>SUM(I31)</f>
        <v>4960</v>
      </c>
      <c r="J32" s="60">
        <v>421617</v>
      </c>
      <c r="K32" s="62"/>
    </row>
    <row r="33" ht="29" customHeight="1" spans="1:11">
      <c r="A33" s="30" t="s">
        <v>62</v>
      </c>
      <c r="B33" s="31" t="s">
        <v>63</v>
      </c>
      <c r="C33" s="32" t="s">
        <v>64</v>
      </c>
      <c r="D33" s="33">
        <v>2</v>
      </c>
      <c r="E33" s="32" t="s">
        <v>25</v>
      </c>
      <c r="F33" s="33">
        <v>1</v>
      </c>
      <c r="G33" s="32" t="s">
        <v>58</v>
      </c>
      <c r="H33" s="46">
        <v>500</v>
      </c>
      <c r="I33" s="61">
        <f>H33*F33*D33</f>
        <v>1000</v>
      </c>
      <c r="J33" s="65"/>
      <c r="K33" s="62"/>
    </row>
    <row r="34" ht="29" customHeight="1" spans="1:11">
      <c r="A34" s="34"/>
      <c r="B34" s="35"/>
      <c r="C34" s="32" t="s">
        <v>65</v>
      </c>
      <c r="D34" s="33">
        <v>2</v>
      </c>
      <c r="E34" s="32" t="s">
        <v>25</v>
      </c>
      <c r="F34" s="33">
        <v>1</v>
      </c>
      <c r="G34" s="32" t="s">
        <v>58</v>
      </c>
      <c r="H34" s="46">
        <v>80</v>
      </c>
      <c r="I34" s="61">
        <f>H34*F34*D34</f>
        <v>160</v>
      </c>
      <c r="J34" s="65"/>
      <c r="K34" s="62"/>
    </row>
    <row r="35" ht="29" customHeight="1" spans="1:11">
      <c r="A35" s="34"/>
      <c r="B35" s="36"/>
      <c r="C35" s="32" t="s">
        <v>66</v>
      </c>
      <c r="D35" s="33">
        <v>2</v>
      </c>
      <c r="E35" s="32" t="s">
        <v>25</v>
      </c>
      <c r="F35" s="33">
        <v>1</v>
      </c>
      <c r="G35" s="32" t="s">
        <v>58</v>
      </c>
      <c r="H35" s="46">
        <v>200</v>
      </c>
      <c r="I35" s="61">
        <f>H35*F35*D35</f>
        <v>400</v>
      </c>
      <c r="J35" s="65"/>
      <c r="K35" s="62"/>
    </row>
    <row r="36" ht="18" customHeight="1" spans="1:11">
      <c r="A36" s="11"/>
      <c r="B36" s="22" t="s">
        <v>48</v>
      </c>
      <c r="C36" s="22"/>
      <c r="D36" s="22"/>
      <c r="E36" s="22"/>
      <c r="F36" s="22"/>
      <c r="G36" s="22"/>
      <c r="H36" s="22"/>
      <c r="I36" s="59">
        <f>SUM(I33:I35)</f>
        <v>1560</v>
      </c>
      <c r="J36" s="60"/>
      <c r="K36" s="62"/>
    </row>
    <row r="37" ht="20" customHeight="1" spans="1:11">
      <c r="A37" s="11" t="s">
        <v>67</v>
      </c>
      <c r="B37" s="32">
        <v>0.06</v>
      </c>
      <c r="C37" s="32"/>
      <c r="D37" s="32"/>
      <c r="E37" s="32"/>
      <c r="F37" s="32"/>
      <c r="G37" s="32"/>
      <c r="H37" s="32"/>
      <c r="I37" s="61">
        <f>SUM(I25+I28+I30+I32+I36)*B37</f>
        <v>22530.15</v>
      </c>
      <c r="J37" s="65"/>
      <c r="K37" s="62"/>
    </row>
    <row r="38" ht="34" customHeight="1" spans="1:11">
      <c r="A38" s="11" t="s">
        <v>68</v>
      </c>
      <c r="B38" s="32">
        <v>0.06</v>
      </c>
      <c r="C38" s="32"/>
      <c r="D38" s="32"/>
      <c r="E38" s="32"/>
      <c r="F38" s="32"/>
      <c r="G38" s="32"/>
      <c r="H38" s="32"/>
      <c r="I38" s="61">
        <f>(I25+I28+I37+I30+I36)*B38</f>
        <v>23584.359</v>
      </c>
      <c r="J38" s="66"/>
      <c r="K38" s="62"/>
    </row>
    <row r="39" ht="18" customHeight="1" spans="1:10">
      <c r="A39" s="37" t="s">
        <v>69</v>
      </c>
      <c r="B39" s="37"/>
      <c r="C39" s="37"/>
      <c r="D39" s="37"/>
      <c r="E39" s="37"/>
      <c r="F39" s="37"/>
      <c r="G39" s="37"/>
      <c r="H39" s="37"/>
      <c r="I39" s="59">
        <f>I38+I37+I28+I30+I36+I32+I25</f>
        <v>421617.009</v>
      </c>
      <c r="J39" s="65"/>
    </row>
    <row r="40" spans="1:9">
      <c r="A40" s="38"/>
      <c r="B40" s="38"/>
      <c r="C40" s="38"/>
      <c r="D40" s="38"/>
      <c r="E40" s="38"/>
      <c r="F40" s="38"/>
      <c r="G40" s="38"/>
      <c r="H40" s="38"/>
      <c r="I40" s="67"/>
    </row>
    <row r="41" spans="1:6">
      <c r="A41" s="39" t="s">
        <v>70</v>
      </c>
      <c r="B41" s="40"/>
      <c r="C41" s="40"/>
      <c r="D41" s="40"/>
      <c r="E41" s="51" t="s">
        <v>71</v>
      </c>
      <c r="F41" s="40"/>
    </row>
    <row r="42" spans="1:6">
      <c r="A42" s="39" t="s">
        <v>72</v>
      </c>
      <c r="B42" s="40" t="s">
        <v>73</v>
      </c>
      <c r="C42" s="40"/>
      <c r="D42" s="40"/>
      <c r="E42" s="40" t="s">
        <v>74</v>
      </c>
      <c r="F42" s="40"/>
    </row>
    <row r="43" spans="1:6">
      <c r="A43" s="39" t="s">
        <v>75</v>
      </c>
      <c r="B43" s="40" t="s">
        <v>76</v>
      </c>
      <c r="C43" s="40"/>
      <c r="D43" s="40"/>
      <c r="E43" s="40"/>
      <c r="F43" s="40"/>
    </row>
    <row r="44" spans="1:6">
      <c r="A44" s="39" t="s">
        <v>77</v>
      </c>
      <c r="B44" s="40" t="s">
        <v>2</v>
      </c>
      <c r="C44" s="40"/>
      <c r="D44" s="40"/>
      <c r="E44" s="40" t="s">
        <v>78</v>
      </c>
      <c r="F44" s="40"/>
    </row>
    <row r="45" spans="1:6">
      <c r="A45" s="40"/>
      <c r="B45" s="40"/>
      <c r="C45" s="40"/>
      <c r="D45" s="40"/>
      <c r="E45" s="40" t="s">
        <v>79</v>
      </c>
      <c r="F45" s="40"/>
    </row>
  </sheetData>
  <mergeCells count="31">
    <mergeCell ref="A1:J1"/>
    <mergeCell ref="A2:J2"/>
    <mergeCell ref="B3:G3"/>
    <mergeCell ref="I3:J3"/>
    <mergeCell ref="F4:G4"/>
    <mergeCell ref="I4:J4"/>
    <mergeCell ref="A5:J5"/>
    <mergeCell ref="B25:H25"/>
    <mergeCell ref="B28:H28"/>
    <mergeCell ref="B30:H30"/>
    <mergeCell ref="B32:H32"/>
    <mergeCell ref="B36:H36"/>
    <mergeCell ref="B37:H37"/>
    <mergeCell ref="B38:H38"/>
    <mergeCell ref="A39:H39"/>
    <mergeCell ref="A7:A25"/>
    <mergeCell ref="A26:A28"/>
    <mergeCell ref="A29:A30"/>
    <mergeCell ref="A33:A35"/>
    <mergeCell ref="B8:B18"/>
    <mergeCell ref="B19:B20"/>
    <mergeCell ref="B21:B24"/>
    <mergeCell ref="B33:B35"/>
    <mergeCell ref="C8:C9"/>
    <mergeCell ref="C10:C11"/>
    <mergeCell ref="C15:C16"/>
    <mergeCell ref="C17:C18"/>
    <mergeCell ref="C26:C27"/>
    <mergeCell ref="J13:J14"/>
    <mergeCell ref="J19:J20"/>
    <mergeCell ref="J21:J24"/>
  </mergeCells>
  <pageMargins left="0.236111111111111" right="0.0388888888888889" top="0.0388888888888889" bottom="0.196527777777778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耿吴茜</dc:creator>
  <cp:lastModifiedBy>果子儿</cp:lastModifiedBy>
  <dcterms:created xsi:type="dcterms:W3CDTF">2015-06-17T18:19:00Z</dcterms:created>
  <cp:lastPrinted>2023-08-19T09:55:00Z</cp:lastPrinted>
  <dcterms:modified xsi:type="dcterms:W3CDTF">2024-03-05T17:18:49Z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797DB2D49EDBDAFBA852D865DCB0C6B8_43</vt:lpwstr>
  </property>
  <property fmtid="{D5CDD505-2E9C-101B-9397-08002B2CF9AE}" pid="3" name="KSOProductBuildVer">
    <vt:lpwstr>2052-5.2.1.7798</vt:lpwstr>
  </property>
</Properties>
</file>