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B4BAEE0C-5B43-6C4F-8D40-5F0A3245784B}" xr6:coauthVersionLast="47" xr6:coauthVersionMax="47" xr10:uidLastSave="{00000000-0000-0000-0000-000000000000}"/>
  <bookViews>
    <workbookView xWindow="0" yWindow="500" windowWidth="28800" windowHeight="15560" xr2:uid="{00000000-000D-0000-FFFF-FFFF00000000}"/>
  </bookViews>
  <sheets>
    <sheet name="3天2晚（丽世+在野）" sheetId="13" r:id="rId1"/>
    <sheet name="机票明细" sheetId="14" r:id="rId2"/>
    <sheet name="用车明细" sheetId="15" r:id="rId3"/>
    <sheet name="高速加油" sheetId="17" r:id="rId4"/>
    <sheet name="快递物流明细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3" i="13" l="1"/>
  <c r="J207" i="13"/>
  <c r="J54" i="13"/>
  <c r="J68" i="13"/>
  <c r="J88" i="13"/>
  <c r="J104" i="13"/>
  <c r="J175" i="13"/>
  <c r="J179" i="13"/>
  <c r="J200" i="13"/>
  <c r="J202" i="13"/>
  <c r="D24" i="16"/>
  <c r="D18" i="16"/>
  <c r="D24" i="17"/>
  <c r="G18" i="14"/>
  <c r="F18" i="14"/>
  <c r="F19" i="14" s="1"/>
  <c r="G11" i="14"/>
  <c r="F11" i="14"/>
  <c r="J201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8" i="13"/>
  <c r="J177" i="13"/>
  <c r="J176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7" i="13"/>
  <c r="J86" i="13"/>
  <c r="J85" i="13"/>
  <c r="J84" i="13"/>
  <c r="J83" i="13"/>
  <c r="J82" i="13"/>
  <c r="J81" i="13"/>
  <c r="I80" i="13"/>
  <c r="J80" i="13" s="1"/>
  <c r="J79" i="13"/>
  <c r="J78" i="13"/>
  <c r="J77" i="13"/>
  <c r="J76" i="13"/>
  <c r="J75" i="13"/>
  <c r="J74" i="13"/>
  <c r="J73" i="13"/>
  <c r="I72" i="13"/>
  <c r="J72" i="13" s="1"/>
  <c r="J71" i="13"/>
  <c r="J70" i="13"/>
  <c r="J69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8" i="13"/>
  <c r="J39" i="13" s="1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6" i="13"/>
  <c r="J7" i="13" s="1"/>
  <c r="J37" i="13" l="1"/>
  <c r="J204" i="13"/>
  <c r="J205" i="13" l="1"/>
  <c r="J206" i="13" l="1"/>
</calcChain>
</file>

<file path=xl/sharedStrings.xml><?xml version="1.0" encoding="utf-8"?>
<sst xmlns="http://schemas.openxmlformats.org/spreadsheetml/2006/main" count="918" uniqueCount="489">
  <si>
    <t>供应商名称</t>
  </si>
  <si>
    <t>康辉集团北京国际会议展览有限公司</t>
  </si>
  <si>
    <t>报价日期</t>
  </si>
  <si>
    <t>郭燕雷</t>
  </si>
  <si>
    <t>电子邮件</t>
  </si>
  <si>
    <t>guoyanlei@cct.cn</t>
  </si>
  <si>
    <t>电话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</si>
  <si>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</si>
  <si>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</si>
  <si>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</si>
  <si>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</si>
  <si>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</si>
  <si>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</si>
  <si>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</si>
  <si>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</si>
  <si>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</si>
  <si>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机票</t>
  </si>
  <si>
    <t>预留费用</t>
  </si>
  <si>
    <t>项</t>
  </si>
  <si>
    <t>次</t>
  </si>
  <si>
    <t>任英博、徐亚萍</t>
  </si>
  <si>
    <t>机票费用合计</t>
  </si>
  <si>
    <t>住宿费用</t>
  </si>
  <si>
    <t>Day1-广西崇左秘境丽世度假村</t>
  </si>
  <si>
    <t>丽世套房大床 100-105</t>
  </si>
  <si>
    <t>间</t>
  </si>
  <si>
    <t>晚</t>
  </si>
  <si>
    <t>精选丽世套房 100-105</t>
  </si>
  <si>
    <t>单卧豪华套房 150</t>
  </si>
  <si>
    <t>湖景泳池套房 140-160</t>
  </si>
  <si>
    <t>河畔别墅 130</t>
  </si>
  <si>
    <t>丽世双床套房 97-100</t>
  </si>
  <si>
    <t>人</t>
  </si>
  <si>
    <t>房间加床</t>
  </si>
  <si>
    <t>Day1-明仕那里酒店（内部）</t>
  </si>
  <si>
    <t>枕田双床房</t>
  </si>
  <si>
    <t>临时取消收取房损</t>
  </si>
  <si>
    <t>枕田大床房</t>
  </si>
  <si>
    <t>提前勘场住宿</t>
  </si>
  <si>
    <t>Day2-在野宿集·万相</t>
  </si>
  <si>
    <t>私享庭院大床  45㎡</t>
  </si>
  <si>
    <t>伴山单卧大床  50㎡</t>
  </si>
  <si>
    <t>探秘亲子大床  50㎡</t>
  </si>
  <si>
    <t>乐山静谧家庭套房100㎡</t>
  </si>
  <si>
    <t>Day2-在野宿集·野白</t>
  </si>
  <si>
    <t>山野户外水池大床 50㎡</t>
  </si>
  <si>
    <t>川野全景泳池大床 50㎡</t>
  </si>
  <si>
    <t>水野外水池大床 50㎡</t>
  </si>
  <si>
    <t>乡野户外水池双床 50㎡</t>
  </si>
  <si>
    <t>森野.家庭复式套房 100㎡</t>
  </si>
  <si>
    <t>Day2-在野宿集·喜空</t>
  </si>
  <si>
    <t>尤加利大/双床 50㎡</t>
  </si>
  <si>
    <t>蓝冰柏大床 50㎡</t>
  </si>
  <si>
    <t>Day2-在野宿集·既见</t>
  </si>
  <si>
    <t>白月光.超大床 55㎡</t>
  </si>
  <si>
    <t>蜜糖森林大床房 55㎡</t>
  </si>
  <si>
    <t>一米阳光大床房 55㎡</t>
  </si>
  <si>
    <t>既见下午茶</t>
  </si>
  <si>
    <t>Day2-发呆坡</t>
  </si>
  <si>
    <t>云见·私人泳池双床</t>
  </si>
  <si>
    <t>临时取消50%房损</t>
  </si>
  <si>
    <t>南宁机场嘉暘碧天酒店</t>
  </si>
  <si>
    <t>商务大床房</t>
  </si>
  <si>
    <t>3间+1间</t>
  </si>
  <si>
    <t>商务双床房（4小时房）</t>
  </si>
  <si>
    <t>4小时</t>
  </si>
  <si>
    <t>早航班嘉宾休整</t>
  </si>
  <si>
    <t>高级房</t>
  </si>
  <si>
    <t>赵明明</t>
  </si>
  <si>
    <t>住宿费用合计</t>
  </si>
  <si>
    <t>会议服务</t>
  </si>
  <si>
    <t>Day1-丽世云漫图书馆</t>
  </si>
  <si>
    <t>阶梯式座位</t>
  </si>
  <si>
    <t>会议费用合计</t>
  </si>
  <si>
    <t>餐饮服务</t>
  </si>
  <si>
    <t>Day1-南宁嘉暘碧天酒店</t>
  </si>
  <si>
    <t>午餐-自助午餐</t>
  </si>
  <si>
    <t>50人起订</t>
  </si>
  <si>
    <t xml:space="preserve"> </t>
  </si>
  <si>
    <t>Day1-广西崇左秘境丽世度假村星空吧</t>
  </si>
  <si>
    <t>晚餐-长桌分餐</t>
  </si>
  <si>
    <t>30+17</t>
  </si>
  <si>
    <t>晚餐-酒水套餐</t>
  </si>
  <si>
    <t>烟花</t>
  </si>
  <si>
    <t>山体投影</t>
  </si>
  <si>
    <t>15分钟</t>
  </si>
  <si>
    <t>988/30分钟</t>
  </si>
  <si>
    <t>单点费用</t>
  </si>
  <si>
    <t>晚宴后单点634+829+660</t>
  </si>
  <si>
    <t>Day2-丽世良食餐厅</t>
  </si>
  <si>
    <t>单点螺蛳粉</t>
  </si>
  <si>
    <t>午餐厅单点</t>
  </si>
  <si>
    <t>Day2-在野餐厅</t>
  </si>
  <si>
    <t>晚餐-簸箕宴</t>
  </si>
  <si>
    <t>酒水</t>
  </si>
  <si>
    <t>红酒-甘露红魔鬼黑金葡萄酒</t>
  </si>
  <si>
    <t>箱</t>
  </si>
  <si>
    <t>480.7+961.41+480.69</t>
  </si>
  <si>
    <t>白酒-丹泉 洞藏15 酱香型53度</t>
  </si>
  <si>
    <t>啤酒-燕京U8；80瓶</t>
  </si>
  <si>
    <t>酒吧</t>
  </si>
  <si>
    <t>实际产生</t>
  </si>
  <si>
    <t>提前勘场餐费</t>
  </si>
  <si>
    <t>行程用餐</t>
  </si>
  <si>
    <t>餐饮费用合计</t>
  </si>
  <si>
    <t>灯光音响</t>
  </si>
  <si>
    <t>单十五音响</t>
  </si>
  <si>
    <t>音响设备</t>
  </si>
  <si>
    <t>组</t>
  </si>
  <si>
    <t>话筒</t>
  </si>
  <si>
    <t>只</t>
  </si>
  <si>
    <t>调音师</t>
  </si>
  <si>
    <t>天</t>
  </si>
  <si>
    <t>灯光架</t>
  </si>
  <si>
    <t>面光灯</t>
  </si>
  <si>
    <t>盏</t>
  </si>
  <si>
    <t>LED灯</t>
  </si>
  <si>
    <t>摆放位置：餐台前面
照射方向：就餐区</t>
  </si>
  <si>
    <t>摆放位置：就餐区两侧
上下各3盏灯光，分别1盏面光灯2盏LED灯
照射方向：就餐区</t>
  </si>
  <si>
    <t>灯光师</t>
  </si>
  <si>
    <t>运输费</t>
  </si>
  <si>
    <t>南宁-崇左往返车费；往返400km</t>
  </si>
  <si>
    <t>搭建工人</t>
  </si>
  <si>
    <t>灯光音响费用合计</t>
  </si>
  <si>
    <t>活动用车</t>
  </si>
  <si>
    <t>接机/站用车</t>
  </si>
  <si>
    <t>南宁东站-南宁机场酒店；考斯特；单趟</t>
  </si>
  <si>
    <t>辆</t>
  </si>
  <si>
    <t>趟</t>
  </si>
  <si>
    <t>刘经聪、李晓丝、李雯愉</t>
  </si>
  <si>
    <t>邵雯琳、田野（田野后取消自行前往）</t>
  </si>
  <si>
    <t>陈恒临时告知不需车辆收50%</t>
  </si>
  <si>
    <t>裴大师、刘兆跃、王珏</t>
  </si>
  <si>
    <t>送机/站用车</t>
  </si>
  <si>
    <t>徐亚萍、赵明明</t>
  </si>
  <si>
    <t>胡玉清</t>
  </si>
  <si>
    <t>王立丹、何颖、林舒婷、朱宝仪</t>
  </si>
  <si>
    <t>在野宿集-崇左南站；小车；单趟</t>
  </si>
  <si>
    <t>龚慧</t>
  </si>
  <si>
    <t>全程</t>
  </si>
  <si>
    <t>根据行程报价，含高速停车费等</t>
  </si>
  <si>
    <t>行程用车</t>
  </si>
  <si>
    <t>2年内新车；根据行程报价，含高速停车费等</t>
  </si>
  <si>
    <t>别克商务gl8</t>
  </si>
  <si>
    <t>临时取消收车损首日80%</t>
  </si>
  <si>
    <t>小时</t>
  </si>
  <si>
    <t>11.4-8实际产生</t>
  </si>
  <si>
    <t>别克商务gl8（工作车）高速费</t>
  </si>
  <si>
    <t>实际产生；高速费、停车费</t>
  </si>
  <si>
    <t>别克商务gl8（工作车）加油费</t>
  </si>
  <si>
    <t>实际产生；加油费</t>
  </si>
  <si>
    <t>踩线用车</t>
  </si>
  <si>
    <t>哈弗</t>
  </si>
  <si>
    <t>9.25-27实际产生</t>
  </si>
  <si>
    <t>加油费</t>
  </si>
  <si>
    <t>高速停车费</t>
  </si>
  <si>
    <t>南宁机场-南宁站打车费</t>
  </si>
  <si>
    <t>用车费用合计</t>
  </si>
  <si>
    <t>行程</t>
  </si>
  <si>
    <t>踩线行程门票</t>
  </si>
  <si>
    <t>德天瀑布基础门票</t>
  </si>
  <si>
    <t>德天瀑布电瓶车</t>
  </si>
  <si>
    <t>德天瀑布竹筏</t>
  </si>
  <si>
    <t>德天瀑布导游</t>
  </si>
  <si>
    <t>明仕田园电瓶车包车</t>
  </si>
  <si>
    <t>峒那屿湾门票</t>
  </si>
  <si>
    <t>Day2-德天瀑布（团队）</t>
  </si>
  <si>
    <t>基础门票</t>
  </si>
  <si>
    <t>含2元景区保险；含工作人员；下同</t>
  </si>
  <si>
    <t>德天瀑布景区接驳车包车-42座</t>
  </si>
  <si>
    <t>德天瀑布竹筏包筏-12人一筏</t>
  </si>
  <si>
    <t>筏</t>
  </si>
  <si>
    <t>德天瀑布中越街电瓶车-12-14人左右一辆车</t>
  </si>
  <si>
    <t>稻田咖啡平台</t>
  </si>
  <si>
    <t>Day2-丽世竹筏</t>
  </si>
  <si>
    <t>45分钟2人含下午茶</t>
  </si>
  <si>
    <t>45min</t>
  </si>
  <si>
    <t>Day2-自行车</t>
  </si>
  <si>
    <t>丽世自行车租赁</t>
  </si>
  <si>
    <t>2小时</t>
  </si>
  <si>
    <t>实际使用</t>
  </si>
  <si>
    <t>其他自行车租赁</t>
  </si>
  <si>
    <t>实际租赁，含送车收车</t>
  </si>
  <si>
    <t>电瓶车租赁</t>
  </si>
  <si>
    <t>行程费用合计</t>
  </si>
  <si>
    <t>物料</t>
  </si>
  <si>
    <t>制作-接机</t>
  </si>
  <si>
    <t>接机牌；KT板双面画面+手柄</t>
  </si>
  <si>
    <t>套</t>
  </si>
  <si>
    <t>车头牌；A3塑封，双面画面</t>
  </si>
  <si>
    <t>个</t>
  </si>
  <si>
    <t>景区接驳车、电瓶车</t>
  </si>
  <si>
    <t>车号码牌</t>
  </si>
  <si>
    <t>定制织带行李牌</t>
  </si>
  <si>
    <t>打样+大货，含5个空白</t>
  </si>
  <si>
    <t>制作-酒店接待</t>
  </si>
  <si>
    <t>房卡套</t>
  </si>
  <si>
    <t>张</t>
  </si>
  <si>
    <t>酒店</t>
  </si>
  <si>
    <t>房间欢迎信</t>
  </si>
  <si>
    <t>自助午餐券；300g铜版纸</t>
  </si>
  <si>
    <t>伴手礼邮寄立牌</t>
  </si>
  <si>
    <t>在野4品牌指示牌+手柄</t>
  </si>
  <si>
    <t>制作-会议</t>
  </si>
  <si>
    <t>主持人手卡；300g铜版纸</t>
  </si>
  <si>
    <t>麦克风套；亚克力画面</t>
  </si>
  <si>
    <t>圆桌人名桌卡</t>
  </si>
  <si>
    <t>6个人名+4空白，A4三折页</t>
  </si>
  <si>
    <t>制作-晚宴</t>
  </si>
  <si>
    <t>晚宴桌卡</t>
  </si>
  <si>
    <t>52人名+2空白</t>
  </si>
  <si>
    <t>氛围灯牌</t>
  </si>
  <si>
    <t>桌号牌</t>
  </si>
  <si>
    <t>抽奖卡片</t>
  </si>
  <si>
    <t>制作-定制活动</t>
  </si>
  <si>
    <t>丽世许愿带定制</t>
  </si>
  <si>
    <t>贝壳</t>
  </si>
  <si>
    <t>许愿牌；3cm圆打孔+绳</t>
  </si>
  <si>
    <t>自行车吊牌；8cm圆</t>
  </si>
  <si>
    <t>在野宿集甘蔗刀</t>
  </si>
  <si>
    <t>5把甘蔗刀</t>
  </si>
  <si>
    <t>在野宿集手套</t>
  </si>
  <si>
    <t>60双</t>
  </si>
  <si>
    <t>问卷星会员</t>
  </si>
  <si>
    <t>制作-指引</t>
  </si>
  <si>
    <t>KT板画面；60*90cm</t>
  </si>
  <si>
    <t>KT板画面背胶箭头</t>
  </si>
  <si>
    <t>KT板展示架；铁艺</t>
  </si>
  <si>
    <t>KT板展示架；画架木质</t>
  </si>
  <si>
    <t>制作-行程</t>
  </si>
  <si>
    <t>导游旗</t>
  </si>
  <si>
    <t>双面</t>
  </si>
  <si>
    <t>横幅</t>
  </si>
  <si>
    <t>条</t>
  </si>
  <si>
    <t>三角旗</t>
  </si>
  <si>
    <t>摄影师马甲（2个logo）</t>
  </si>
  <si>
    <t>件</t>
  </si>
  <si>
    <t>制作</t>
  </si>
  <si>
    <t>物料打样</t>
  </si>
  <si>
    <t>晚宴花艺</t>
  </si>
  <si>
    <t>花艺</t>
  </si>
  <si>
    <t>桌</t>
  </si>
  <si>
    <t>运费</t>
  </si>
  <si>
    <t>采买-车上备品</t>
  </si>
  <si>
    <t>打火机；干湿纸巾；晕车药等</t>
  </si>
  <si>
    <t>清洁袋71.13+烟灰盒59.6+晕车贴20盒160+打火机60+南京烟300</t>
  </si>
  <si>
    <t>充电宝</t>
  </si>
  <si>
    <t>矿泉水</t>
  </si>
  <si>
    <t>农夫山泉</t>
  </si>
  <si>
    <t>零食</t>
  </si>
  <si>
    <t>零食325.8+康师傅53.91+135.2+51</t>
  </si>
  <si>
    <t>采买-能量包</t>
  </si>
  <si>
    <t>背包</t>
  </si>
  <si>
    <t>707.75+584.25+584.25</t>
  </si>
  <si>
    <t>嘉宾手环-打样</t>
  </si>
  <si>
    <t>嘉宾手环</t>
  </si>
  <si>
    <t>德天瀑布防雨雨衣</t>
  </si>
  <si>
    <t>德天瀑布防雨手机袋</t>
  </si>
  <si>
    <t>蕉内冰袖</t>
  </si>
  <si>
    <t>眼镜布</t>
  </si>
  <si>
    <t>干纸巾</t>
  </si>
  <si>
    <t>维达手帕纸+湿纸巾</t>
  </si>
  <si>
    <t>三只松鼠坚果</t>
  </si>
  <si>
    <t>盐焗鸡蛋</t>
  </si>
  <si>
    <t>小蛋糕</t>
  </si>
  <si>
    <t>牛肉棒</t>
  </si>
  <si>
    <t>袋</t>
  </si>
  <si>
    <t>驱蚊手环+精油棒</t>
  </si>
  <si>
    <t>10件139.28+144.28+144.28+144.28+139.28</t>
  </si>
  <si>
    <t>日本叮叮驱蚊贴</t>
  </si>
  <si>
    <t>60盒驱蚊贴</t>
  </si>
  <si>
    <t>租赁</t>
  </si>
  <si>
    <t>全程对讲机</t>
  </si>
  <si>
    <t>台</t>
  </si>
  <si>
    <t>11.5-11.9，按照4天计算</t>
  </si>
  <si>
    <t>采买-伴手礼</t>
  </si>
  <si>
    <t>丽世长粒米</t>
  </si>
  <si>
    <t>5斤</t>
  </si>
  <si>
    <t>伴手礼</t>
  </si>
  <si>
    <t>份</t>
  </si>
  <si>
    <t>泥兴陶杯</t>
  </si>
  <si>
    <t>大米快递费</t>
  </si>
  <si>
    <t>见快递明细</t>
  </si>
  <si>
    <t>采买-抽奖奖品</t>
  </si>
  <si>
    <t>一等奖-联想Yoga5000s智能投影</t>
  </si>
  <si>
    <t>二等奖-联想平板小新Pad</t>
  </si>
  <si>
    <t>二等奖- AirPods 4</t>
  </si>
  <si>
    <t>三等奖-360门铃</t>
  </si>
  <si>
    <t>三等奖-漫威便携蓝牙音箱Pro</t>
  </si>
  <si>
    <t>备品采买、物料快递</t>
  </si>
  <si>
    <t>采买-麦当劳</t>
  </si>
  <si>
    <t>麦当劳-嘉宾简餐</t>
  </si>
  <si>
    <t>采买-生日蛋糕</t>
  </si>
  <si>
    <t>生日蛋糕；崇左市区-丽世</t>
  </si>
  <si>
    <t>采买-驱蚊用品</t>
  </si>
  <si>
    <t>驱蚊液10瓶226.98+驱蚊青草膏107.73</t>
  </si>
  <si>
    <t>采买-办公用品</t>
  </si>
  <si>
    <t>固体胶+裁纸刀33.87+记号笔11.07+PPT工作软件88+转换器49.58+机场酒店打印费72</t>
  </si>
  <si>
    <t>采买-常用药品</t>
  </si>
  <si>
    <t>蒙脱石散、开瑞坦氯雷他定片、达喜铝碳酸镁咀嚼片、布洛芬、医药包、999感冒灵</t>
  </si>
  <si>
    <t>采买-备品</t>
  </si>
  <si>
    <t>在野宿集晚宴簸箕</t>
  </si>
  <si>
    <t>黑色大雨伞</t>
  </si>
  <si>
    <t>把</t>
  </si>
  <si>
    <t>物料费用合计</t>
  </si>
  <si>
    <t>摄影摄像</t>
  </si>
  <si>
    <t>摄影师</t>
  </si>
  <si>
    <t>12小时内</t>
  </si>
  <si>
    <t>南宁出发；超时200元/小时</t>
  </si>
  <si>
    <t>差旅费用</t>
  </si>
  <si>
    <t>当地住宿</t>
  </si>
  <si>
    <t>间夜</t>
  </si>
  <si>
    <t>餐饮交通补助</t>
  </si>
  <si>
    <t>摄影摄像费用合计</t>
  </si>
  <si>
    <t>工作人员</t>
  </si>
  <si>
    <t>供应商工作人员差旅</t>
  </si>
  <si>
    <t>北京-目的地大交通往返（踩线）</t>
  </si>
  <si>
    <t>项（往返）</t>
  </si>
  <si>
    <t>1180+1450</t>
  </si>
  <si>
    <t>住宿（踩线）</t>
  </si>
  <si>
    <t>餐饮交通补助（踩线）</t>
  </si>
  <si>
    <t>北京-目的地大交通往返</t>
  </si>
  <si>
    <t>住宿</t>
  </si>
  <si>
    <t>11.4崇左11.5（南宁+崇左）11.6崇左11.7崇左</t>
  </si>
  <si>
    <t>11.4-8</t>
  </si>
  <si>
    <t>外请工作人员</t>
  </si>
  <si>
    <t>接机人员（举牌1人，引导2人）</t>
  </si>
  <si>
    <t>8小时内，超时50元/小时</t>
  </si>
  <si>
    <t>接站人员（举牌1人，引导2人）</t>
  </si>
  <si>
    <t>机场2人+车站2人</t>
  </si>
  <si>
    <t>全程工作人员桂林-南宁往返动车票，二等座</t>
  </si>
  <si>
    <t>往返</t>
  </si>
  <si>
    <t>全程工作人员（提前1人）</t>
  </si>
  <si>
    <t>11.5-8；8小时内，超时50元/小时</t>
  </si>
  <si>
    <t>全程工作人员（随团1人）</t>
  </si>
  <si>
    <t>随车导游</t>
  </si>
  <si>
    <t>住宿（南宁）</t>
  </si>
  <si>
    <t>11.5南宁机场嘉暘碧天酒店，地接2人</t>
  </si>
  <si>
    <t>住宿（崇左涉及住宿）</t>
  </si>
  <si>
    <t>11.6&amp;11.7导游2人地接2人（1男1女）</t>
  </si>
  <si>
    <t>导游2人地接2人</t>
  </si>
  <si>
    <t>超时</t>
  </si>
  <si>
    <t>11.5 2地接11:00-23:00，超时4小时（8小时）
11.6 2导游2人地接2人8:00-21:00，超时5小时（20小时）
11.7 2导游2人地接2人08:00-21:00，超时5小时（20小时）</t>
  </si>
  <si>
    <t>南宁踩线工作人员</t>
  </si>
  <si>
    <t>司机补助</t>
  </si>
  <si>
    <t>住宿（崇左涉及住宿）大巴2人考斯特1人</t>
  </si>
  <si>
    <t>11.6&amp;11.7</t>
  </si>
  <si>
    <t>餐饮补助</t>
  </si>
  <si>
    <t>11.6-8</t>
  </si>
  <si>
    <t>工作人员费用合计</t>
  </si>
  <si>
    <t>其他项</t>
  </si>
  <si>
    <t>旅游意外险</t>
  </si>
  <si>
    <t>其他项费用合计</t>
  </si>
  <si>
    <t>小计</t>
  </si>
  <si>
    <t>不含税不含服务费</t>
  </si>
  <si>
    <t>酒店服务费</t>
  </si>
  <si>
    <t>其他服务费</t>
  </si>
  <si>
    <t>税率</t>
  </si>
  <si>
    <t>合计报价（RMB）:（含税报价）</t>
  </si>
  <si>
    <t>【机票应收款帐单】</t>
  </si>
  <si>
    <t>erp操作人：</t>
  </si>
  <si>
    <t>项目名称：</t>
  </si>
  <si>
    <t>360智慧商业游戏行业私享会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</si>
  <si>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</si>
  <si>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</si>
  <si>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</si>
  <si>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</si>
  <si>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</si>
  <si>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</si>
  <si>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</si>
  <si>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</si>
  <si>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</si>
  <si>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嘉宾</t>
  </si>
  <si>
    <t>任英博</t>
  </si>
  <si>
    <t>HNTVXQ</t>
  </si>
  <si>
    <t>CZ3296 E   WE06NOV  CANNNG HK1   0850 1035</t>
  </si>
  <si>
    <t>784-3432477900</t>
  </si>
  <si>
    <t>徐亚萍</t>
  </si>
  <si>
    <t>JDDM5E</t>
  </si>
  <si>
    <t>3U3189 N   WE06NOV  HGHNNG HK1   0625 0930</t>
  </si>
  <si>
    <t>876-3432477901</t>
  </si>
  <si>
    <t>HML92K</t>
  </si>
  <si>
    <t>CZ3757 A   FR08NOV  NNGHGH HK2   1455 1725</t>
  </si>
  <si>
    <t>784-3432477902</t>
  </si>
  <si>
    <t>784-3432477903</t>
  </si>
  <si>
    <t>JVZ872</t>
  </si>
  <si>
    <t>CZ5889 E   TH07NOV  NNGHGH HK1   1730 2015</t>
  </si>
  <si>
    <t>784-3432477985</t>
  </si>
  <si>
    <t>应收小计</t>
  </si>
  <si>
    <t>康辉-踩线</t>
  </si>
  <si>
    <t>KYZMW1</t>
  </si>
  <si>
    <t>CA1335 S   WE25SEP  PEKNNG HK1   0715 1050</t>
  </si>
  <si>
    <t>999-6305780100</t>
  </si>
  <si>
    <t>Y</t>
  </si>
  <si>
    <t>HZDPM7</t>
  </si>
  <si>
    <t>CA1934 W   FR27SEP  NNGPEK HK1   1940 2255</t>
  </si>
  <si>
    <t>999-6305780136</t>
  </si>
  <si>
    <t>康辉-项目</t>
  </si>
  <si>
    <t>JM3WVW</t>
  </si>
  <si>
    <t>CA1335 L   MO04NOV  PEKNNG HK2   0715 1100</t>
  </si>
  <si>
    <t>999-3432477783</t>
  </si>
  <si>
    <t>王勤勤</t>
  </si>
  <si>
    <t>999-3432477784</t>
  </si>
  <si>
    <t>KPY5EH</t>
  </si>
  <si>
    <t>HU7154 H   FR08NOV24NNGPEK HK2   1445 1815</t>
  </si>
  <si>
    <t>880-3432478008</t>
  </si>
  <si>
    <t>880-3432478009</t>
  </si>
  <si>
    <t>应收合计</t>
  </si>
  <si>
    <t>制单人：</t>
  </si>
  <si>
    <t>张佳</t>
  </si>
  <si>
    <t>财务审核人：</t>
  </si>
  <si>
    <t>总计</t>
  </si>
  <si>
    <t>支付宝</t>
  </si>
  <si>
    <t>BSP</t>
  </si>
  <si>
    <t>已付</t>
  </si>
  <si>
    <t>需付</t>
  </si>
  <si>
    <t>【用车明细】</t>
  </si>
  <si>
    <t>编号</t>
  </si>
  <si>
    <t>日期</t>
  </si>
  <si>
    <t>时间</t>
  </si>
  <si>
    <t>路线</t>
  </si>
  <si>
    <t>车型</t>
  </si>
  <si>
    <t>南宁东站-嘉暘碧天酒店</t>
  </si>
  <si>
    <t>商务车gl8</t>
  </si>
  <si>
    <t>南宁东站--秘境丽世酒店</t>
  </si>
  <si>
    <t>邵雯琳</t>
  </si>
  <si>
    <t>原计划南宁吴圩机场--崇左秘境丽世酒店，临时取消收取车损，车费50%</t>
  </si>
  <si>
    <t>小车</t>
  </si>
  <si>
    <t>陈恒</t>
  </si>
  <si>
    <t>临时告知客户自行前往</t>
  </si>
  <si>
    <t>南宁吴圩机场-崇左秘境丽世酒店</t>
  </si>
  <si>
    <t>崇左秘境丽世酒店--吴圩机场--嘉暘碧天酒店</t>
  </si>
  <si>
    <t>在野宿集--南宁吴圩机场</t>
  </si>
  <si>
    <t>在野宿集--南宁东站</t>
  </si>
  <si>
    <t>王立丹、何颖、林舒婷、朱宝仪、寇千娇</t>
  </si>
  <si>
    <t>邹丽婷、曹波</t>
  </si>
  <si>
    <t>在野宿集--崇左南站</t>
  </si>
  <si>
    <t>2024年11月6-8日</t>
  </si>
  <si>
    <t>活动全程（VIP车辆）</t>
  </si>
  <si>
    <t>临时告知行程取消</t>
  </si>
  <si>
    <t>活动全程</t>
  </si>
  <si>
    <t>考斯特</t>
  </si>
  <si>
    <t>38座</t>
  </si>
  <si>
    <t>【高速加油费】</t>
  </si>
  <si>
    <t>明细</t>
  </si>
  <si>
    <t>金额</t>
  </si>
  <si>
    <t>高速</t>
  </si>
  <si>
    <t>酒店停车场</t>
  </si>
  <si>
    <t>停车费</t>
  </si>
  <si>
    <t>德天停车场</t>
  </si>
  <si>
    <t>加油</t>
  </si>
  <si>
    <t>【快递物流明细】</t>
  </si>
  <si>
    <t>360-康辉货拉拉运输物料</t>
  </si>
  <si>
    <t>闪送制作物小样</t>
  </si>
  <si>
    <t>物料快递至广西（顺丰）</t>
  </si>
  <si>
    <t>物料快递至广西（德邦）</t>
  </si>
  <si>
    <t>广西剩余物料快递回360</t>
  </si>
  <si>
    <t>伴手礼快递（北京）</t>
  </si>
  <si>
    <t>伴手礼快递（上海）</t>
  </si>
  <si>
    <t>伴手礼快递（南宁）</t>
  </si>
  <si>
    <t>伴手礼快递（南宁-北京）</t>
  </si>
  <si>
    <t>货拉拉南宁公司运货到机场酒店</t>
  </si>
  <si>
    <t>新增行李牌顺丰到付南宁</t>
  </si>
  <si>
    <t>送接站物料到南宁东站</t>
  </si>
  <si>
    <t>丽世酒水快递回北京360</t>
  </si>
  <si>
    <t>丽世大米（30袋）</t>
  </si>
  <si>
    <t>丽世大米（28+1）</t>
  </si>
  <si>
    <t>丽世大米（王凯）</t>
  </si>
  <si>
    <t>丽世大米（于甜）</t>
  </si>
  <si>
    <t>丽世大米（360）</t>
  </si>
  <si>
    <t>Day2-TOGO酒吧</t>
    <phoneticPr fontId="15" type="noConversion"/>
  </si>
  <si>
    <t>辆</t>
    <phoneticPr fontId="15" type="noConversion"/>
  </si>
  <si>
    <t>2小时</t>
    <phoneticPr fontId="15" type="noConversion"/>
  </si>
  <si>
    <t>南宁东站-南宁机场酒店；GL8；单趟</t>
    <phoneticPr fontId="15" type="noConversion"/>
  </si>
  <si>
    <t>别克商务gl8-工作车</t>
    <phoneticPr fontId="15" type="noConversion"/>
  </si>
  <si>
    <t>主视觉画面；广告展示架+亚克力画面；60*120cm</t>
    <phoneticPr fontId="15" type="noConversion"/>
  </si>
  <si>
    <t>抽奖箱；30*30cm亚克力贴画面</t>
    <phoneticPr fontId="15" type="noConversion"/>
  </si>
  <si>
    <t>南宁366+那里378+在野385+南宁268</t>
    <phoneticPr fontId="15" type="noConversion"/>
  </si>
  <si>
    <t>360智慧商业游戏行业客户私享会 结算单</t>
    <phoneticPr fontId="15" type="noConversion"/>
  </si>
  <si>
    <t>最终优惠价（RMB）:（含税报价）</t>
    <phoneticPr fontId="15" type="noConversion"/>
  </si>
  <si>
    <t>摆放位置：餐台两侧
每个灯光架4盏灯，分别2盏面光灯2盏LED灯
灯光架：2.3m高*4m宽T型灯架套组；含底部支撑</t>
    <phoneticPr fontId="15" type="noConversion"/>
  </si>
  <si>
    <t>南宁东站-丽世酒店；GL8；单趟
单程220km,约3小时；返程空驶</t>
    <phoneticPr fontId="15" type="noConversion"/>
  </si>
  <si>
    <t>南宁机场-丽世酒店；小车；单趟
单程190km,约2个半小时；返程空驶</t>
    <phoneticPr fontId="15" type="noConversion"/>
  </si>
  <si>
    <t>南宁机场-丽世酒店；GL8；单趟
单程190km,约2个半小时；返程空驶</t>
    <phoneticPr fontId="15" type="noConversion"/>
  </si>
  <si>
    <t>丽世-南宁机场-嘉暘碧天酒店；GL8；单趟
单程190km,约2个半小时；去程空驶</t>
    <phoneticPr fontId="15" type="noConversion"/>
  </si>
  <si>
    <t>在野宿集-南宁机场；小车；单趟
单程150km,约2个小时；去程空驶；凌晨4:00送机</t>
    <phoneticPr fontId="15" type="noConversion"/>
  </si>
  <si>
    <t>在野宿集-南宁东站；GL8；单趟
单程170km,约2个半小时；去程空驶</t>
    <phoneticPr fontId="15" type="noConversion"/>
  </si>
  <si>
    <t>南宁东站-丽世-德天-在野-南宁东站；考斯特；包天
Day1南宁东站-丽世：车程220km,约3小时
Day2丽世-德天瀑布-在野宿集：车程约130km,驾驶车程约3小时
Day3在野宿集-南宁东站：单程170km,约2个半小时</t>
    <phoneticPr fontId="15" type="noConversion"/>
  </si>
  <si>
    <t>38座大巴（按照行程整体报价）
Day1南宁东站-丽世：车程220km,约3小时
Day2丽世-德天瀑布-在野宿集：车程约130km,驾驶车程约3小时
Day3在野宿集-南宁东站：单程150km,约2小时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</si>
</sst>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¥#,##0.00"/>
    <numFmt numFmtId="177" formatCode="\¥#,##0.00_);[Red]\(\¥#,##0.00\)"/>
    <numFmt numFmtId="178" formatCode="0.00_ "/>
    <numFmt numFmtId="179" formatCode="\¥#,##0_);[Red]\(\¥#,##0\)"/>
    <numFmt numFmtId="180" formatCode="#,##0.0_);[Red]\(#,##0.0\)"/>
    <numFmt numFmtId="181" formatCode="#,##0.00000000000_);[Red]\(#,##0.00000000000\)"/>
  </numFmts>
  <fonts count="23">
    <font>
      <sz val="11"/>
      <color theme="1"/>
      <name val="DengXian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323232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DengXian"/>
      <family val="4"/>
      <charset val="134"/>
      <scheme val="minor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DengXian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 applyNumberFormat="0" applyFill="0" applyBorder="0" applyProtection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18" fillId="4" borderId="4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18" fillId="4" borderId="8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0" fillId="0" borderId="10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left" vertical="center"/>
    </xf>
    <xf numFmtId="177" fontId="10" fillId="0" borderId="14" xfId="0" applyNumberFormat="1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left" vertical="center"/>
    </xf>
    <xf numFmtId="177" fontId="21" fillId="0" borderId="14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7" fontId="21" fillId="0" borderId="8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16" fillId="3" borderId="0" xfId="0" applyFont="1" applyFill="1"/>
    <xf numFmtId="38" fontId="16" fillId="3" borderId="0" xfId="0" applyNumberFormat="1" applyFont="1" applyFill="1"/>
    <xf numFmtId="181" fontId="16" fillId="3" borderId="0" xfId="0" applyNumberFormat="1" applyFont="1" applyFill="1"/>
    <xf numFmtId="0" fontId="3" fillId="3" borderId="0" xfId="0" applyFont="1" applyFill="1"/>
    <xf numFmtId="0" fontId="16" fillId="3" borderId="0" xfId="0" applyFont="1" applyFill="1" applyAlignment="1">
      <alignment horizontal="center"/>
    </xf>
    <xf numFmtId="38" fontId="16" fillId="3" borderId="0" xfId="0" applyNumberFormat="1" applyFont="1" applyFill="1" applyAlignment="1">
      <alignment horizontal="center"/>
    </xf>
  </cellXfs>
  <cellStyles count="5">
    <cellStyle name="_ET_STYLE_NoName_00_" xfId="2" xr:uid="{00000000-0005-0000-0000-000000000000}"/>
    <cellStyle name="常规" xfId="0" builtinId="0"/>
    <cellStyle name="常规 10 2" xfId="3" xr:uid="{00000000-0005-0000-0000-000002000000}"/>
    <cellStyle name="常规 3" xfId="4" xr:uid="{00000000-0005-0000-0000-000003000000}"/>
    <cellStyle name="超链接" xfId="1" builtinId="8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1</xdr:col>
      <xdr:colOff>807085</xdr:colOff>
      <xdr:row>0</xdr:row>
      <xdr:rowOff>531495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635"/>
          <a:ext cx="807085" cy="530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yanlei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9"/>
  <sheetViews>
    <sheetView showGridLines="0" tabSelected="1" zoomScale="115" zoomScaleNormal="115" workbookViewId="0">
      <selection activeCell="D14" sqref="D14"/>
    </sheetView>
  </sheetViews>
  <sheetFormatPr baseColWidth="10" defaultColWidth="9" defaultRowHeight="18"/>
  <cols>
    <col min="1" max="1" width="2.1640625" style="87" customWidth="1"/>
    <col min="2" max="2" width="10.33203125" style="87" customWidth="1"/>
    <col min="3" max="3" width="30.5" style="87" customWidth="1"/>
    <col min="4" max="4" width="45" style="90" customWidth="1"/>
    <col min="5" max="5" width="6.83203125" style="91" customWidth="1"/>
    <col min="6" max="6" width="5.6640625" style="91" customWidth="1"/>
    <col min="7" max="7" width="6.83203125" style="92" customWidth="1"/>
    <col min="8" max="8" width="9.5" style="91" customWidth="1"/>
    <col min="9" max="9" width="10.1640625" style="87" customWidth="1"/>
    <col min="10" max="10" width="11.6640625" style="87" customWidth="1"/>
    <col min="11" max="11" width="43.83203125" style="87" customWidth="1"/>
    <col min="12" max="12" width="11" style="87" customWidth="1"/>
    <col min="13" max="241" width="9" style="87"/>
    <col min="242" max="242" width="2.83203125" style="87" customWidth="1"/>
    <col min="243" max="243" width="9" style="87"/>
    <col min="244" max="244" width="12.6640625" style="87" customWidth="1"/>
    <col min="245" max="245" width="11.5" style="87" customWidth="1"/>
    <col min="246" max="246" width="10.1640625" style="87" customWidth="1"/>
    <col min="247" max="247" width="18.1640625" style="87" customWidth="1"/>
    <col min="248" max="248" width="10.33203125" style="87" customWidth="1"/>
    <col min="249" max="250" width="8.83203125" style="87" customWidth="1"/>
    <col min="251" max="251" width="13.5" style="87" customWidth="1"/>
    <col min="252" max="252" width="12.6640625" style="87" customWidth="1"/>
    <col min="253" max="253" width="11.33203125" style="87" customWidth="1"/>
    <col min="254" max="254" width="12.6640625" style="87" customWidth="1"/>
    <col min="255" max="255" width="12.5" style="87" customWidth="1"/>
    <col min="256" max="497" width="9" style="87"/>
    <col min="498" max="498" width="2.83203125" style="87" customWidth="1"/>
    <col min="499" max="499" width="9" style="87"/>
    <col min="500" max="500" width="12.6640625" style="87" customWidth="1"/>
    <col min="501" max="501" width="11.5" style="87" customWidth="1"/>
    <col min="502" max="502" width="10.1640625" style="87" customWidth="1"/>
    <col min="503" max="503" width="18.1640625" style="87" customWidth="1"/>
    <col min="504" max="504" width="10.33203125" style="87" customWidth="1"/>
    <col min="505" max="506" width="8.83203125" style="87" customWidth="1"/>
    <col min="507" max="507" width="13.5" style="87" customWidth="1"/>
    <col min="508" max="508" width="12.6640625" style="87" customWidth="1"/>
    <col min="509" max="509" width="11.33203125" style="87" customWidth="1"/>
    <col min="510" max="510" width="12.6640625" style="87" customWidth="1"/>
    <col min="511" max="511" width="12.5" style="87" customWidth="1"/>
    <col min="512" max="753" width="9" style="87"/>
    <col min="754" max="754" width="2.83203125" style="87" customWidth="1"/>
    <col min="755" max="755" width="9" style="87"/>
    <col min="756" max="756" width="12.6640625" style="87" customWidth="1"/>
    <col min="757" max="757" width="11.5" style="87" customWidth="1"/>
    <col min="758" max="758" width="10.1640625" style="87" customWidth="1"/>
    <col min="759" max="759" width="18.1640625" style="87" customWidth="1"/>
    <col min="760" max="760" width="10.33203125" style="87" customWidth="1"/>
    <col min="761" max="762" width="8.83203125" style="87" customWidth="1"/>
    <col min="763" max="763" width="13.5" style="87" customWidth="1"/>
    <col min="764" max="764" width="12.6640625" style="87" customWidth="1"/>
    <col min="765" max="765" width="11.33203125" style="87" customWidth="1"/>
    <col min="766" max="766" width="12.6640625" style="87" customWidth="1"/>
    <col min="767" max="767" width="12.5" style="87" customWidth="1"/>
    <col min="768" max="1009" width="9" style="87"/>
    <col min="1010" max="1010" width="2.83203125" style="87" customWidth="1"/>
    <col min="1011" max="1011" width="9" style="87"/>
    <col min="1012" max="1012" width="12.6640625" style="87" customWidth="1"/>
    <col min="1013" max="1013" width="11.5" style="87" customWidth="1"/>
    <col min="1014" max="1014" width="10.1640625" style="87" customWidth="1"/>
    <col min="1015" max="1015" width="18.1640625" style="87" customWidth="1"/>
    <col min="1016" max="1016" width="10.33203125" style="87" customWidth="1"/>
    <col min="1017" max="1018" width="8.83203125" style="87" customWidth="1"/>
    <col min="1019" max="1019" width="13.5" style="87" customWidth="1"/>
    <col min="1020" max="1020" width="12.6640625" style="87" customWidth="1"/>
    <col min="1021" max="1021" width="11.33203125" style="87" customWidth="1"/>
    <col min="1022" max="1022" width="12.6640625" style="87" customWidth="1"/>
    <col min="1023" max="1023" width="12.5" style="87" customWidth="1"/>
    <col min="1024" max="1265" width="9" style="87"/>
    <col min="1266" max="1266" width="2.83203125" style="87" customWidth="1"/>
    <col min="1267" max="1267" width="9" style="87"/>
    <col min="1268" max="1268" width="12.6640625" style="87" customWidth="1"/>
    <col min="1269" max="1269" width="11.5" style="87" customWidth="1"/>
    <col min="1270" max="1270" width="10.1640625" style="87" customWidth="1"/>
    <col min="1271" max="1271" width="18.1640625" style="87" customWidth="1"/>
    <col min="1272" max="1272" width="10.33203125" style="87" customWidth="1"/>
    <col min="1273" max="1274" width="8.83203125" style="87" customWidth="1"/>
    <col min="1275" max="1275" width="13.5" style="87" customWidth="1"/>
    <col min="1276" max="1276" width="12.6640625" style="87" customWidth="1"/>
    <col min="1277" max="1277" width="11.33203125" style="87" customWidth="1"/>
    <col min="1278" max="1278" width="12.6640625" style="87" customWidth="1"/>
    <col min="1279" max="1279" width="12.5" style="87" customWidth="1"/>
    <col min="1280" max="1521" width="9" style="87"/>
    <col min="1522" max="1522" width="2.83203125" style="87" customWidth="1"/>
    <col min="1523" max="1523" width="9" style="87"/>
    <col min="1524" max="1524" width="12.6640625" style="87" customWidth="1"/>
    <col min="1525" max="1525" width="11.5" style="87" customWidth="1"/>
    <col min="1526" max="1526" width="10.1640625" style="87" customWidth="1"/>
    <col min="1527" max="1527" width="18.1640625" style="87" customWidth="1"/>
    <col min="1528" max="1528" width="10.33203125" style="87" customWidth="1"/>
    <col min="1529" max="1530" width="8.83203125" style="87" customWidth="1"/>
    <col min="1531" max="1531" width="13.5" style="87" customWidth="1"/>
    <col min="1532" max="1532" width="12.6640625" style="87" customWidth="1"/>
    <col min="1533" max="1533" width="11.33203125" style="87" customWidth="1"/>
    <col min="1534" max="1534" width="12.6640625" style="87" customWidth="1"/>
    <col min="1535" max="1535" width="12.5" style="87" customWidth="1"/>
    <col min="1536" max="1777" width="9" style="87"/>
    <col min="1778" max="1778" width="2.83203125" style="87" customWidth="1"/>
    <col min="1779" max="1779" width="9" style="87"/>
    <col min="1780" max="1780" width="12.6640625" style="87" customWidth="1"/>
    <col min="1781" max="1781" width="11.5" style="87" customWidth="1"/>
    <col min="1782" max="1782" width="10.1640625" style="87" customWidth="1"/>
    <col min="1783" max="1783" width="18.1640625" style="87" customWidth="1"/>
    <col min="1784" max="1784" width="10.33203125" style="87" customWidth="1"/>
    <col min="1785" max="1786" width="8.83203125" style="87" customWidth="1"/>
    <col min="1787" max="1787" width="13.5" style="87" customWidth="1"/>
    <col min="1788" max="1788" width="12.6640625" style="87" customWidth="1"/>
    <col min="1789" max="1789" width="11.33203125" style="87" customWidth="1"/>
    <col min="1790" max="1790" width="12.6640625" style="87" customWidth="1"/>
    <col min="1791" max="1791" width="12.5" style="87" customWidth="1"/>
    <col min="1792" max="2033" width="9" style="87"/>
    <col min="2034" max="2034" width="2.83203125" style="87" customWidth="1"/>
    <col min="2035" max="2035" width="9" style="87"/>
    <col min="2036" max="2036" width="12.6640625" style="87" customWidth="1"/>
    <col min="2037" max="2037" width="11.5" style="87" customWidth="1"/>
    <col min="2038" max="2038" width="10.1640625" style="87" customWidth="1"/>
    <col min="2039" max="2039" width="18.1640625" style="87" customWidth="1"/>
    <col min="2040" max="2040" width="10.33203125" style="87" customWidth="1"/>
    <col min="2041" max="2042" width="8.83203125" style="87" customWidth="1"/>
    <col min="2043" max="2043" width="13.5" style="87" customWidth="1"/>
    <col min="2044" max="2044" width="12.6640625" style="87" customWidth="1"/>
    <col min="2045" max="2045" width="11.33203125" style="87" customWidth="1"/>
    <col min="2046" max="2046" width="12.6640625" style="87" customWidth="1"/>
    <col min="2047" max="2047" width="12.5" style="87" customWidth="1"/>
    <col min="2048" max="2289" width="9" style="87"/>
    <col min="2290" max="2290" width="2.83203125" style="87" customWidth="1"/>
    <col min="2291" max="2291" width="9" style="87"/>
    <col min="2292" max="2292" width="12.6640625" style="87" customWidth="1"/>
    <col min="2293" max="2293" width="11.5" style="87" customWidth="1"/>
    <col min="2294" max="2294" width="10.1640625" style="87" customWidth="1"/>
    <col min="2295" max="2295" width="18.1640625" style="87" customWidth="1"/>
    <col min="2296" max="2296" width="10.33203125" style="87" customWidth="1"/>
    <col min="2297" max="2298" width="8.83203125" style="87" customWidth="1"/>
    <col min="2299" max="2299" width="13.5" style="87" customWidth="1"/>
    <col min="2300" max="2300" width="12.6640625" style="87" customWidth="1"/>
    <col min="2301" max="2301" width="11.33203125" style="87" customWidth="1"/>
    <col min="2302" max="2302" width="12.6640625" style="87" customWidth="1"/>
    <col min="2303" max="2303" width="12.5" style="87" customWidth="1"/>
    <col min="2304" max="2545" width="9" style="87"/>
    <col min="2546" max="2546" width="2.83203125" style="87" customWidth="1"/>
    <col min="2547" max="2547" width="9" style="87"/>
    <col min="2548" max="2548" width="12.6640625" style="87" customWidth="1"/>
    <col min="2549" max="2549" width="11.5" style="87" customWidth="1"/>
    <col min="2550" max="2550" width="10.1640625" style="87" customWidth="1"/>
    <col min="2551" max="2551" width="18.1640625" style="87" customWidth="1"/>
    <col min="2552" max="2552" width="10.33203125" style="87" customWidth="1"/>
    <col min="2553" max="2554" width="8.83203125" style="87" customWidth="1"/>
    <col min="2555" max="2555" width="13.5" style="87" customWidth="1"/>
    <col min="2556" max="2556" width="12.6640625" style="87" customWidth="1"/>
    <col min="2557" max="2557" width="11.33203125" style="87" customWidth="1"/>
    <col min="2558" max="2558" width="12.6640625" style="87" customWidth="1"/>
    <col min="2559" max="2559" width="12.5" style="87" customWidth="1"/>
    <col min="2560" max="2801" width="9" style="87"/>
    <col min="2802" max="2802" width="2.83203125" style="87" customWidth="1"/>
    <col min="2803" max="2803" width="9" style="87"/>
    <col min="2804" max="2804" width="12.6640625" style="87" customWidth="1"/>
    <col min="2805" max="2805" width="11.5" style="87" customWidth="1"/>
    <col min="2806" max="2806" width="10.1640625" style="87" customWidth="1"/>
    <col min="2807" max="2807" width="18.1640625" style="87" customWidth="1"/>
    <col min="2808" max="2808" width="10.33203125" style="87" customWidth="1"/>
    <col min="2809" max="2810" width="8.83203125" style="87" customWidth="1"/>
    <col min="2811" max="2811" width="13.5" style="87" customWidth="1"/>
    <col min="2812" max="2812" width="12.6640625" style="87" customWidth="1"/>
    <col min="2813" max="2813" width="11.33203125" style="87" customWidth="1"/>
    <col min="2814" max="2814" width="12.6640625" style="87" customWidth="1"/>
    <col min="2815" max="2815" width="12.5" style="87" customWidth="1"/>
    <col min="2816" max="3057" width="9" style="87"/>
    <col min="3058" max="3058" width="2.83203125" style="87" customWidth="1"/>
    <col min="3059" max="3059" width="9" style="87"/>
    <col min="3060" max="3060" width="12.6640625" style="87" customWidth="1"/>
    <col min="3061" max="3061" width="11.5" style="87" customWidth="1"/>
    <col min="3062" max="3062" width="10.1640625" style="87" customWidth="1"/>
    <col min="3063" max="3063" width="18.1640625" style="87" customWidth="1"/>
    <col min="3064" max="3064" width="10.33203125" style="87" customWidth="1"/>
    <col min="3065" max="3066" width="8.83203125" style="87" customWidth="1"/>
    <col min="3067" max="3067" width="13.5" style="87" customWidth="1"/>
    <col min="3068" max="3068" width="12.6640625" style="87" customWidth="1"/>
    <col min="3069" max="3069" width="11.33203125" style="87" customWidth="1"/>
    <col min="3070" max="3070" width="12.6640625" style="87" customWidth="1"/>
    <col min="3071" max="3071" width="12.5" style="87" customWidth="1"/>
    <col min="3072" max="3313" width="9" style="87"/>
    <col min="3314" max="3314" width="2.83203125" style="87" customWidth="1"/>
    <col min="3315" max="3315" width="9" style="87"/>
    <col min="3316" max="3316" width="12.6640625" style="87" customWidth="1"/>
    <col min="3317" max="3317" width="11.5" style="87" customWidth="1"/>
    <col min="3318" max="3318" width="10.1640625" style="87" customWidth="1"/>
    <col min="3319" max="3319" width="18.1640625" style="87" customWidth="1"/>
    <col min="3320" max="3320" width="10.33203125" style="87" customWidth="1"/>
    <col min="3321" max="3322" width="8.83203125" style="87" customWidth="1"/>
    <col min="3323" max="3323" width="13.5" style="87" customWidth="1"/>
    <col min="3324" max="3324" width="12.6640625" style="87" customWidth="1"/>
    <col min="3325" max="3325" width="11.33203125" style="87" customWidth="1"/>
    <col min="3326" max="3326" width="12.6640625" style="87" customWidth="1"/>
    <col min="3327" max="3327" width="12.5" style="87" customWidth="1"/>
    <col min="3328" max="3569" width="9" style="87"/>
    <col min="3570" max="3570" width="2.83203125" style="87" customWidth="1"/>
    <col min="3571" max="3571" width="9" style="87"/>
    <col min="3572" max="3572" width="12.6640625" style="87" customWidth="1"/>
    <col min="3573" max="3573" width="11.5" style="87" customWidth="1"/>
    <col min="3574" max="3574" width="10.1640625" style="87" customWidth="1"/>
    <col min="3575" max="3575" width="18.1640625" style="87" customWidth="1"/>
    <col min="3576" max="3576" width="10.33203125" style="87" customWidth="1"/>
    <col min="3577" max="3578" width="8.83203125" style="87" customWidth="1"/>
    <col min="3579" max="3579" width="13.5" style="87" customWidth="1"/>
    <col min="3580" max="3580" width="12.6640625" style="87" customWidth="1"/>
    <col min="3581" max="3581" width="11.33203125" style="87" customWidth="1"/>
    <col min="3582" max="3582" width="12.6640625" style="87" customWidth="1"/>
    <col min="3583" max="3583" width="12.5" style="87" customWidth="1"/>
    <col min="3584" max="3825" width="9" style="87"/>
    <col min="3826" max="3826" width="2.83203125" style="87" customWidth="1"/>
    <col min="3827" max="3827" width="9" style="87"/>
    <col min="3828" max="3828" width="12.6640625" style="87" customWidth="1"/>
    <col min="3829" max="3829" width="11.5" style="87" customWidth="1"/>
    <col min="3830" max="3830" width="10.1640625" style="87" customWidth="1"/>
    <col min="3831" max="3831" width="18.1640625" style="87" customWidth="1"/>
    <col min="3832" max="3832" width="10.33203125" style="87" customWidth="1"/>
    <col min="3833" max="3834" width="8.83203125" style="87" customWidth="1"/>
    <col min="3835" max="3835" width="13.5" style="87" customWidth="1"/>
    <col min="3836" max="3836" width="12.6640625" style="87" customWidth="1"/>
    <col min="3837" max="3837" width="11.33203125" style="87" customWidth="1"/>
    <col min="3838" max="3838" width="12.6640625" style="87" customWidth="1"/>
    <col min="3839" max="3839" width="12.5" style="87" customWidth="1"/>
    <col min="3840" max="4081" width="9" style="87"/>
    <col min="4082" max="4082" width="2.83203125" style="87" customWidth="1"/>
    <col min="4083" max="4083" width="9" style="87"/>
    <col min="4084" max="4084" width="12.6640625" style="87" customWidth="1"/>
    <col min="4085" max="4085" width="11.5" style="87" customWidth="1"/>
    <col min="4086" max="4086" width="10.1640625" style="87" customWidth="1"/>
    <col min="4087" max="4087" width="18.1640625" style="87" customWidth="1"/>
    <col min="4088" max="4088" width="10.33203125" style="87" customWidth="1"/>
    <col min="4089" max="4090" width="8.83203125" style="87" customWidth="1"/>
    <col min="4091" max="4091" width="13.5" style="87" customWidth="1"/>
    <col min="4092" max="4092" width="12.6640625" style="87" customWidth="1"/>
    <col min="4093" max="4093" width="11.33203125" style="87" customWidth="1"/>
    <col min="4094" max="4094" width="12.6640625" style="87" customWidth="1"/>
    <col min="4095" max="4095" width="12.5" style="87" customWidth="1"/>
    <col min="4096" max="4337" width="9" style="87"/>
    <col min="4338" max="4338" width="2.83203125" style="87" customWidth="1"/>
    <col min="4339" max="4339" width="9" style="87"/>
    <col min="4340" max="4340" width="12.6640625" style="87" customWidth="1"/>
    <col min="4341" max="4341" width="11.5" style="87" customWidth="1"/>
    <col min="4342" max="4342" width="10.1640625" style="87" customWidth="1"/>
    <col min="4343" max="4343" width="18.1640625" style="87" customWidth="1"/>
    <col min="4344" max="4344" width="10.33203125" style="87" customWidth="1"/>
    <col min="4345" max="4346" width="8.83203125" style="87" customWidth="1"/>
    <col min="4347" max="4347" width="13.5" style="87" customWidth="1"/>
    <col min="4348" max="4348" width="12.6640625" style="87" customWidth="1"/>
    <col min="4349" max="4349" width="11.33203125" style="87" customWidth="1"/>
    <col min="4350" max="4350" width="12.6640625" style="87" customWidth="1"/>
    <col min="4351" max="4351" width="12.5" style="87" customWidth="1"/>
    <col min="4352" max="4593" width="9" style="87"/>
    <col min="4594" max="4594" width="2.83203125" style="87" customWidth="1"/>
    <col min="4595" max="4595" width="9" style="87"/>
    <col min="4596" max="4596" width="12.6640625" style="87" customWidth="1"/>
    <col min="4597" max="4597" width="11.5" style="87" customWidth="1"/>
    <col min="4598" max="4598" width="10.1640625" style="87" customWidth="1"/>
    <col min="4599" max="4599" width="18.1640625" style="87" customWidth="1"/>
    <col min="4600" max="4600" width="10.33203125" style="87" customWidth="1"/>
    <col min="4601" max="4602" width="8.83203125" style="87" customWidth="1"/>
    <col min="4603" max="4603" width="13.5" style="87" customWidth="1"/>
    <col min="4604" max="4604" width="12.6640625" style="87" customWidth="1"/>
    <col min="4605" max="4605" width="11.33203125" style="87" customWidth="1"/>
    <col min="4606" max="4606" width="12.6640625" style="87" customWidth="1"/>
    <col min="4607" max="4607" width="12.5" style="87" customWidth="1"/>
    <col min="4608" max="4849" width="9" style="87"/>
    <col min="4850" max="4850" width="2.83203125" style="87" customWidth="1"/>
    <col min="4851" max="4851" width="9" style="87"/>
    <col min="4852" max="4852" width="12.6640625" style="87" customWidth="1"/>
    <col min="4853" max="4853" width="11.5" style="87" customWidth="1"/>
    <col min="4854" max="4854" width="10.1640625" style="87" customWidth="1"/>
    <col min="4855" max="4855" width="18.1640625" style="87" customWidth="1"/>
    <col min="4856" max="4856" width="10.33203125" style="87" customWidth="1"/>
    <col min="4857" max="4858" width="8.83203125" style="87" customWidth="1"/>
    <col min="4859" max="4859" width="13.5" style="87" customWidth="1"/>
    <col min="4860" max="4860" width="12.6640625" style="87" customWidth="1"/>
    <col min="4861" max="4861" width="11.33203125" style="87" customWidth="1"/>
    <col min="4862" max="4862" width="12.6640625" style="87" customWidth="1"/>
    <col min="4863" max="4863" width="12.5" style="87" customWidth="1"/>
    <col min="4864" max="5105" width="9" style="87"/>
    <col min="5106" max="5106" width="2.83203125" style="87" customWidth="1"/>
    <col min="5107" max="5107" width="9" style="87"/>
    <col min="5108" max="5108" width="12.6640625" style="87" customWidth="1"/>
    <col min="5109" max="5109" width="11.5" style="87" customWidth="1"/>
    <col min="5110" max="5110" width="10.1640625" style="87" customWidth="1"/>
    <col min="5111" max="5111" width="18.1640625" style="87" customWidth="1"/>
    <col min="5112" max="5112" width="10.33203125" style="87" customWidth="1"/>
    <col min="5113" max="5114" width="8.83203125" style="87" customWidth="1"/>
    <col min="5115" max="5115" width="13.5" style="87" customWidth="1"/>
    <col min="5116" max="5116" width="12.6640625" style="87" customWidth="1"/>
    <col min="5117" max="5117" width="11.33203125" style="87" customWidth="1"/>
    <col min="5118" max="5118" width="12.6640625" style="87" customWidth="1"/>
    <col min="5119" max="5119" width="12.5" style="87" customWidth="1"/>
    <col min="5120" max="5361" width="9" style="87"/>
    <col min="5362" max="5362" width="2.83203125" style="87" customWidth="1"/>
    <col min="5363" max="5363" width="9" style="87"/>
    <col min="5364" max="5364" width="12.6640625" style="87" customWidth="1"/>
    <col min="5365" max="5365" width="11.5" style="87" customWidth="1"/>
    <col min="5366" max="5366" width="10.1640625" style="87" customWidth="1"/>
    <col min="5367" max="5367" width="18.1640625" style="87" customWidth="1"/>
    <col min="5368" max="5368" width="10.33203125" style="87" customWidth="1"/>
    <col min="5369" max="5370" width="8.83203125" style="87" customWidth="1"/>
    <col min="5371" max="5371" width="13.5" style="87" customWidth="1"/>
    <col min="5372" max="5372" width="12.6640625" style="87" customWidth="1"/>
    <col min="5373" max="5373" width="11.33203125" style="87" customWidth="1"/>
    <col min="5374" max="5374" width="12.6640625" style="87" customWidth="1"/>
    <col min="5375" max="5375" width="12.5" style="87" customWidth="1"/>
    <col min="5376" max="5617" width="9" style="87"/>
    <col min="5618" max="5618" width="2.83203125" style="87" customWidth="1"/>
    <col min="5619" max="5619" width="9" style="87"/>
    <col min="5620" max="5620" width="12.6640625" style="87" customWidth="1"/>
    <col min="5621" max="5621" width="11.5" style="87" customWidth="1"/>
    <col min="5622" max="5622" width="10.1640625" style="87" customWidth="1"/>
    <col min="5623" max="5623" width="18.1640625" style="87" customWidth="1"/>
    <col min="5624" max="5624" width="10.33203125" style="87" customWidth="1"/>
    <col min="5625" max="5626" width="8.83203125" style="87" customWidth="1"/>
    <col min="5627" max="5627" width="13.5" style="87" customWidth="1"/>
    <col min="5628" max="5628" width="12.6640625" style="87" customWidth="1"/>
    <col min="5629" max="5629" width="11.33203125" style="87" customWidth="1"/>
    <col min="5630" max="5630" width="12.6640625" style="87" customWidth="1"/>
    <col min="5631" max="5631" width="12.5" style="87" customWidth="1"/>
    <col min="5632" max="5873" width="9" style="87"/>
    <col min="5874" max="5874" width="2.83203125" style="87" customWidth="1"/>
    <col min="5875" max="5875" width="9" style="87"/>
    <col min="5876" max="5876" width="12.6640625" style="87" customWidth="1"/>
    <col min="5877" max="5877" width="11.5" style="87" customWidth="1"/>
    <col min="5878" max="5878" width="10.1640625" style="87" customWidth="1"/>
    <col min="5879" max="5879" width="18.1640625" style="87" customWidth="1"/>
    <col min="5880" max="5880" width="10.33203125" style="87" customWidth="1"/>
    <col min="5881" max="5882" width="8.83203125" style="87" customWidth="1"/>
    <col min="5883" max="5883" width="13.5" style="87" customWidth="1"/>
    <col min="5884" max="5884" width="12.6640625" style="87" customWidth="1"/>
    <col min="5885" max="5885" width="11.33203125" style="87" customWidth="1"/>
    <col min="5886" max="5886" width="12.6640625" style="87" customWidth="1"/>
    <col min="5887" max="5887" width="12.5" style="87" customWidth="1"/>
    <col min="5888" max="6129" width="9" style="87"/>
    <col min="6130" max="6130" width="2.83203125" style="87" customWidth="1"/>
    <col min="6131" max="6131" width="9" style="87"/>
    <col min="6132" max="6132" width="12.6640625" style="87" customWidth="1"/>
    <col min="6133" max="6133" width="11.5" style="87" customWidth="1"/>
    <col min="6134" max="6134" width="10.1640625" style="87" customWidth="1"/>
    <col min="6135" max="6135" width="18.1640625" style="87" customWidth="1"/>
    <col min="6136" max="6136" width="10.33203125" style="87" customWidth="1"/>
    <col min="6137" max="6138" width="8.83203125" style="87" customWidth="1"/>
    <col min="6139" max="6139" width="13.5" style="87" customWidth="1"/>
    <col min="6140" max="6140" width="12.6640625" style="87" customWidth="1"/>
    <col min="6141" max="6141" width="11.33203125" style="87" customWidth="1"/>
    <col min="6142" max="6142" width="12.6640625" style="87" customWidth="1"/>
    <col min="6143" max="6143" width="12.5" style="87" customWidth="1"/>
    <col min="6144" max="6385" width="9" style="87"/>
    <col min="6386" max="6386" width="2.83203125" style="87" customWidth="1"/>
    <col min="6387" max="6387" width="9" style="87"/>
    <col min="6388" max="6388" width="12.6640625" style="87" customWidth="1"/>
    <col min="6389" max="6389" width="11.5" style="87" customWidth="1"/>
    <col min="6390" max="6390" width="10.1640625" style="87" customWidth="1"/>
    <col min="6391" max="6391" width="18.1640625" style="87" customWidth="1"/>
    <col min="6392" max="6392" width="10.33203125" style="87" customWidth="1"/>
    <col min="6393" max="6394" width="8.83203125" style="87" customWidth="1"/>
    <col min="6395" max="6395" width="13.5" style="87" customWidth="1"/>
    <col min="6396" max="6396" width="12.6640625" style="87" customWidth="1"/>
    <col min="6397" max="6397" width="11.33203125" style="87" customWidth="1"/>
    <col min="6398" max="6398" width="12.6640625" style="87" customWidth="1"/>
    <col min="6399" max="6399" width="12.5" style="87" customWidth="1"/>
    <col min="6400" max="6641" width="9" style="87"/>
    <col min="6642" max="6642" width="2.83203125" style="87" customWidth="1"/>
    <col min="6643" max="6643" width="9" style="87"/>
    <col min="6644" max="6644" width="12.6640625" style="87" customWidth="1"/>
    <col min="6645" max="6645" width="11.5" style="87" customWidth="1"/>
    <col min="6646" max="6646" width="10.1640625" style="87" customWidth="1"/>
    <col min="6647" max="6647" width="18.1640625" style="87" customWidth="1"/>
    <col min="6648" max="6648" width="10.33203125" style="87" customWidth="1"/>
    <col min="6649" max="6650" width="8.83203125" style="87" customWidth="1"/>
    <col min="6651" max="6651" width="13.5" style="87" customWidth="1"/>
    <col min="6652" max="6652" width="12.6640625" style="87" customWidth="1"/>
    <col min="6653" max="6653" width="11.33203125" style="87" customWidth="1"/>
    <col min="6654" max="6654" width="12.6640625" style="87" customWidth="1"/>
    <col min="6655" max="6655" width="12.5" style="87" customWidth="1"/>
    <col min="6656" max="6897" width="9" style="87"/>
    <col min="6898" max="6898" width="2.83203125" style="87" customWidth="1"/>
    <col min="6899" max="6899" width="9" style="87"/>
    <col min="6900" max="6900" width="12.6640625" style="87" customWidth="1"/>
    <col min="6901" max="6901" width="11.5" style="87" customWidth="1"/>
    <col min="6902" max="6902" width="10.1640625" style="87" customWidth="1"/>
    <col min="6903" max="6903" width="18.1640625" style="87" customWidth="1"/>
    <col min="6904" max="6904" width="10.33203125" style="87" customWidth="1"/>
    <col min="6905" max="6906" width="8.83203125" style="87" customWidth="1"/>
    <col min="6907" max="6907" width="13.5" style="87" customWidth="1"/>
    <col min="6908" max="6908" width="12.6640625" style="87" customWidth="1"/>
    <col min="6909" max="6909" width="11.33203125" style="87" customWidth="1"/>
    <col min="6910" max="6910" width="12.6640625" style="87" customWidth="1"/>
    <col min="6911" max="6911" width="12.5" style="87" customWidth="1"/>
    <col min="6912" max="7153" width="9" style="87"/>
    <col min="7154" max="7154" width="2.83203125" style="87" customWidth="1"/>
    <col min="7155" max="7155" width="9" style="87"/>
    <col min="7156" max="7156" width="12.6640625" style="87" customWidth="1"/>
    <col min="7157" max="7157" width="11.5" style="87" customWidth="1"/>
    <col min="7158" max="7158" width="10.1640625" style="87" customWidth="1"/>
    <col min="7159" max="7159" width="18.1640625" style="87" customWidth="1"/>
    <col min="7160" max="7160" width="10.33203125" style="87" customWidth="1"/>
    <col min="7161" max="7162" width="8.83203125" style="87" customWidth="1"/>
    <col min="7163" max="7163" width="13.5" style="87" customWidth="1"/>
    <col min="7164" max="7164" width="12.6640625" style="87" customWidth="1"/>
    <col min="7165" max="7165" width="11.33203125" style="87" customWidth="1"/>
    <col min="7166" max="7166" width="12.6640625" style="87" customWidth="1"/>
    <col min="7167" max="7167" width="12.5" style="87" customWidth="1"/>
    <col min="7168" max="7409" width="9" style="87"/>
    <col min="7410" max="7410" width="2.83203125" style="87" customWidth="1"/>
    <col min="7411" max="7411" width="9" style="87"/>
    <col min="7412" max="7412" width="12.6640625" style="87" customWidth="1"/>
    <col min="7413" max="7413" width="11.5" style="87" customWidth="1"/>
    <col min="7414" max="7414" width="10.1640625" style="87" customWidth="1"/>
    <col min="7415" max="7415" width="18.1640625" style="87" customWidth="1"/>
    <col min="7416" max="7416" width="10.33203125" style="87" customWidth="1"/>
    <col min="7417" max="7418" width="8.83203125" style="87" customWidth="1"/>
    <col min="7419" max="7419" width="13.5" style="87" customWidth="1"/>
    <col min="7420" max="7420" width="12.6640625" style="87" customWidth="1"/>
    <col min="7421" max="7421" width="11.33203125" style="87" customWidth="1"/>
    <col min="7422" max="7422" width="12.6640625" style="87" customWidth="1"/>
    <col min="7423" max="7423" width="12.5" style="87" customWidth="1"/>
    <col min="7424" max="7665" width="9" style="87"/>
    <col min="7666" max="7666" width="2.83203125" style="87" customWidth="1"/>
    <col min="7667" max="7667" width="9" style="87"/>
    <col min="7668" max="7668" width="12.6640625" style="87" customWidth="1"/>
    <col min="7669" max="7669" width="11.5" style="87" customWidth="1"/>
    <col min="7670" max="7670" width="10.1640625" style="87" customWidth="1"/>
    <col min="7671" max="7671" width="18.1640625" style="87" customWidth="1"/>
    <col min="7672" max="7672" width="10.33203125" style="87" customWidth="1"/>
    <col min="7673" max="7674" width="8.83203125" style="87" customWidth="1"/>
    <col min="7675" max="7675" width="13.5" style="87" customWidth="1"/>
    <col min="7676" max="7676" width="12.6640625" style="87" customWidth="1"/>
    <col min="7677" max="7677" width="11.33203125" style="87" customWidth="1"/>
    <col min="7678" max="7678" width="12.6640625" style="87" customWidth="1"/>
    <col min="7679" max="7679" width="12.5" style="87" customWidth="1"/>
    <col min="7680" max="7921" width="9" style="87"/>
    <col min="7922" max="7922" width="2.83203125" style="87" customWidth="1"/>
    <col min="7923" max="7923" width="9" style="87"/>
    <col min="7924" max="7924" width="12.6640625" style="87" customWidth="1"/>
    <col min="7925" max="7925" width="11.5" style="87" customWidth="1"/>
    <col min="7926" max="7926" width="10.1640625" style="87" customWidth="1"/>
    <col min="7927" max="7927" width="18.1640625" style="87" customWidth="1"/>
    <col min="7928" max="7928" width="10.33203125" style="87" customWidth="1"/>
    <col min="7929" max="7930" width="8.83203125" style="87" customWidth="1"/>
    <col min="7931" max="7931" width="13.5" style="87" customWidth="1"/>
    <col min="7932" max="7932" width="12.6640625" style="87" customWidth="1"/>
    <col min="7933" max="7933" width="11.33203125" style="87" customWidth="1"/>
    <col min="7934" max="7934" width="12.6640625" style="87" customWidth="1"/>
    <col min="7935" max="7935" width="12.5" style="87" customWidth="1"/>
    <col min="7936" max="8177" width="9" style="87"/>
    <col min="8178" max="8178" width="2.83203125" style="87" customWidth="1"/>
    <col min="8179" max="8179" width="9" style="87"/>
    <col min="8180" max="8180" width="12.6640625" style="87" customWidth="1"/>
    <col min="8181" max="8181" width="11.5" style="87" customWidth="1"/>
    <col min="8182" max="8182" width="10.1640625" style="87" customWidth="1"/>
    <col min="8183" max="8183" width="18.1640625" style="87" customWidth="1"/>
    <col min="8184" max="8184" width="10.33203125" style="87" customWidth="1"/>
    <col min="8185" max="8186" width="8.83203125" style="87" customWidth="1"/>
    <col min="8187" max="8187" width="13.5" style="87" customWidth="1"/>
    <col min="8188" max="8188" width="12.6640625" style="87" customWidth="1"/>
    <col min="8189" max="8189" width="11.33203125" style="87" customWidth="1"/>
    <col min="8190" max="8190" width="12.6640625" style="87" customWidth="1"/>
    <col min="8191" max="8191" width="12.5" style="87" customWidth="1"/>
    <col min="8192" max="8433" width="9" style="87"/>
    <col min="8434" max="8434" width="2.83203125" style="87" customWidth="1"/>
    <col min="8435" max="8435" width="9" style="87"/>
    <col min="8436" max="8436" width="12.6640625" style="87" customWidth="1"/>
    <col min="8437" max="8437" width="11.5" style="87" customWidth="1"/>
    <col min="8438" max="8438" width="10.1640625" style="87" customWidth="1"/>
    <col min="8439" max="8439" width="18.1640625" style="87" customWidth="1"/>
    <col min="8440" max="8440" width="10.33203125" style="87" customWidth="1"/>
    <col min="8441" max="8442" width="8.83203125" style="87" customWidth="1"/>
    <col min="8443" max="8443" width="13.5" style="87" customWidth="1"/>
    <col min="8444" max="8444" width="12.6640625" style="87" customWidth="1"/>
    <col min="8445" max="8445" width="11.33203125" style="87" customWidth="1"/>
    <col min="8446" max="8446" width="12.6640625" style="87" customWidth="1"/>
    <col min="8447" max="8447" width="12.5" style="87" customWidth="1"/>
    <col min="8448" max="8689" width="9" style="87"/>
    <col min="8690" max="8690" width="2.83203125" style="87" customWidth="1"/>
    <col min="8691" max="8691" width="9" style="87"/>
    <col min="8692" max="8692" width="12.6640625" style="87" customWidth="1"/>
    <col min="8693" max="8693" width="11.5" style="87" customWidth="1"/>
    <col min="8694" max="8694" width="10.1640625" style="87" customWidth="1"/>
    <col min="8695" max="8695" width="18.1640625" style="87" customWidth="1"/>
    <col min="8696" max="8696" width="10.33203125" style="87" customWidth="1"/>
    <col min="8697" max="8698" width="8.83203125" style="87" customWidth="1"/>
    <col min="8699" max="8699" width="13.5" style="87" customWidth="1"/>
    <col min="8700" max="8700" width="12.6640625" style="87" customWidth="1"/>
    <col min="8701" max="8701" width="11.33203125" style="87" customWidth="1"/>
    <col min="8702" max="8702" width="12.6640625" style="87" customWidth="1"/>
    <col min="8703" max="8703" width="12.5" style="87" customWidth="1"/>
    <col min="8704" max="8945" width="9" style="87"/>
    <col min="8946" max="8946" width="2.83203125" style="87" customWidth="1"/>
    <col min="8947" max="8947" width="9" style="87"/>
    <col min="8948" max="8948" width="12.6640625" style="87" customWidth="1"/>
    <col min="8949" max="8949" width="11.5" style="87" customWidth="1"/>
    <col min="8950" max="8950" width="10.1640625" style="87" customWidth="1"/>
    <col min="8951" max="8951" width="18.1640625" style="87" customWidth="1"/>
    <col min="8952" max="8952" width="10.33203125" style="87" customWidth="1"/>
    <col min="8953" max="8954" width="8.83203125" style="87" customWidth="1"/>
    <col min="8955" max="8955" width="13.5" style="87" customWidth="1"/>
    <col min="8956" max="8956" width="12.6640625" style="87" customWidth="1"/>
    <col min="8957" max="8957" width="11.33203125" style="87" customWidth="1"/>
    <col min="8958" max="8958" width="12.6640625" style="87" customWidth="1"/>
    <col min="8959" max="8959" width="12.5" style="87" customWidth="1"/>
    <col min="8960" max="9201" width="9" style="87"/>
    <col min="9202" max="9202" width="2.83203125" style="87" customWidth="1"/>
    <col min="9203" max="9203" width="9" style="87"/>
    <col min="9204" max="9204" width="12.6640625" style="87" customWidth="1"/>
    <col min="9205" max="9205" width="11.5" style="87" customWidth="1"/>
    <col min="9206" max="9206" width="10.1640625" style="87" customWidth="1"/>
    <col min="9207" max="9207" width="18.1640625" style="87" customWidth="1"/>
    <col min="9208" max="9208" width="10.33203125" style="87" customWidth="1"/>
    <col min="9209" max="9210" width="8.83203125" style="87" customWidth="1"/>
    <col min="9211" max="9211" width="13.5" style="87" customWidth="1"/>
    <col min="9212" max="9212" width="12.6640625" style="87" customWidth="1"/>
    <col min="9213" max="9213" width="11.33203125" style="87" customWidth="1"/>
    <col min="9214" max="9214" width="12.6640625" style="87" customWidth="1"/>
    <col min="9215" max="9215" width="12.5" style="87" customWidth="1"/>
    <col min="9216" max="9457" width="9" style="87"/>
    <col min="9458" max="9458" width="2.83203125" style="87" customWidth="1"/>
    <col min="9459" max="9459" width="9" style="87"/>
    <col min="9460" max="9460" width="12.6640625" style="87" customWidth="1"/>
    <col min="9461" max="9461" width="11.5" style="87" customWidth="1"/>
    <col min="9462" max="9462" width="10.1640625" style="87" customWidth="1"/>
    <col min="9463" max="9463" width="18.1640625" style="87" customWidth="1"/>
    <col min="9464" max="9464" width="10.33203125" style="87" customWidth="1"/>
    <col min="9465" max="9466" width="8.83203125" style="87" customWidth="1"/>
    <col min="9467" max="9467" width="13.5" style="87" customWidth="1"/>
    <col min="9468" max="9468" width="12.6640625" style="87" customWidth="1"/>
    <col min="9469" max="9469" width="11.33203125" style="87" customWidth="1"/>
    <col min="9470" max="9470" width="12.6640625" style="87" customWidth="1"/>
    <col min="9471" max="9471" width="12.5" style="87" customWidth="1"/>
    <col min="9472" max="9713" width="9" style="87"/>
    <col min="9714" max="9714" width="2.83203125" style="87" customWidth="1"/>
    <col min="9715" max="9715" width="9" style="87"/>
    <col min="9716" max="9716" width="12.6640625" style="87" customWidth="1"/>
    <col min="9717" max="9717" width="11.5" style="87" customWidth="1"/>
    <col min="9718" max="9718" width="10.1640625" style="87" customWidth="1"/>
    <col min="9719" max="9719" width="18.1640625" style="87" customWidth="1"/>
    <col min="9720" max="9720" width="10.33203125" style="87" customWidth="1"/>
    <col min="9721" max="9722" width="8.83203125" style="87" customWidth="1"/>
    <col min="9723" max="9723" width="13.5" style="87" customWidth="1"/>
    <col min="9724" max="9724" width="12.6640625" style="87" customWidth="1"/>
    <col min="9725" max="9725" width="11.33203125" style="87" customWidth="1"/>
    <col min="9726" max="9726" width="12.6640625" style="87" customWidth="1"/>
    <col min="9727" max="9727" width="12.5" style="87" customWidth="1"/>
    <col min="9728" max="9969" width="9" style="87"/>
    <col min="9970" max="9970" width="2.83203125" style="87" customWidth="1"/>
    <col min="9971" max="9971" width="9" style="87"/>
    <col min="9972" max="9972" width="12.6640625" style="87" customWidth="1"/>
    <col min="9973" max="9973" width="11.5" style="87" customWidth="1"/>
    <col min="9974" max="9974" width="10.1640625" style="87" customWidth="1"/>
    <col min="9975" max="9975" width="18.1640625" style="87" customWidth="1"/>
    <col min="9976" max="9976" width="10.33203125" style="87" customWidth="1"/>
    <col min="9977" max="9978" width="8.83203125" style="87" customWidth="1"/>
    <col min="9979" max="9979" width="13.5" style="87" customWidth="1"/>
    <col min="9980" max="9980" width="12.6640625" style="87" customWidth="1"/>
    <col min="9981" max="9981" width="11.33203125" style="87" customWidth="1"/>
    <col min="9982" max="9982" width="12.6640625" style="87" customWidth="1"/>
    <col min="9983" max="9983" width="12.5" style="87" customWidth="1"/>
    <col min="9984" max="10225" width="9" style="87"/>
    <col min="10226" max="10226" width="2.83203125" style="87" customWidth="1"/>
    <col min="10227" max="10227" width="9" style="87"/>
    <col min="10228" max="10228" width="12.6640625" style="87" customWidth="1"/>
    <col min="10229" max="10229" width="11.5" style="87" customWidth="1"/>
    <col min="10230" max="10230" width="10.1640625" style="87" customWidth="1"/>
    <col min="10231" max="10231" width="18.1640625" style="87" customWidth="1"/>
    <col min="10232" max="10232" width="10.33203125" style="87" customWidth="1"/>
    <col min="10233" max="10234" width="8.83203125" style="87" customWidth="1"/>
    <col min="10235" max="10235" width="13.5" style="87" customWidth="1"/>
    <col min="10236" max="10236" width="12.6640625" style="87" customWidth="1"/>
    <col min="10237" max="10237" width="11.33203125" style="87" customWidth="1"/>
    <col min="10238" max="10238" width="12.6640625" style="87" customWidth="1"/>
    <col min="10239" max="10239" width="12.5" style="87" customWidth="1"/>
    <col min="10240" max="10481" width="9" style="87"/>
    <col min="10482" max="10482" width="2.83203125" style="87" customWidth="1"/>
    <col min="10483" max="10483" width="9" style="87"/>
    <col min="10484" max="10484" width="12.6640625" style="87" customWidth="1"/>
    <col min="10485" max="10485" width="11.5" style="87" customWidth="1"/>
    <col min="10486" max="10486" width="10.1640625" style="87" customWidth="1"/>
    <col min="10487" max="10487" width="18.1640625" style="87" customWidth="1"/>
    <col min="10488" max="10488" width="10.33203125" style="87" customWidth="1"/>
    <col min="10489" max="10490" width="8.83203125" style="87" customWidth="1"/>
    <col min="10491" max="10491" width="13.5" style="87" customWidth="1"/>
    <col min="10492" max="10492" width="12.6640625" style="87" customWidth="1"/>
    <col min="10493" max="10493" width="11.33203125" style="87" customWidth="1"/>
    <col min="10494" max="10494" width="12.6640625" style="87" customWidth="1"/>
    <col min="10495" max="10495" width="12.5" style="87" customWidth="1"/>
    <col min="10496" max="10737" width="9" style="87"/>
    <col min="10738" max="10738" width="2.83203125" style="87" customWidth="1"/>
    <col min="10739" max="10739" width="9" style="87"/>
    <col min="10740" max="10740" width="12.6640625" style="87" customWidth="1"/>
    <col min="10741" max="10741" width="11.5" style="87" customWidth="1"/>
    <col min="10742" max="10742" width="10.1640625" style="87" customWidth="1"/>
    <col min="10743" max="10743" width="18.1640625" style="87" customWidth="1"/>
    <col min="10744" max="10744" width="10.33203125" style="87" customWidth="1"/>
    <col min="10745" max="10746" width="8.83203125" style="87" customWidth="1"/>
    <col min="10747" max="10747" width="13.5" style="87" customWidth="1"/>
    <col min="10748" max="10748" width="12.6640625" style="87" customWidth="1"/>
    <col min="10749" max="10749" width="11.33203125" style="87" customWidth="1"/>
    <col min="10750" max="10750" width="12.6640625" style="87" customWidth="1"/>
    <col min="10751" max="10751" width="12.5" style="87" customWidth="1"/>
    <col min="10752" max="10993" width="9" style="87"/>
    <col min="10994" max="10994" width="2.83203125" style="87" customWidth="1"/>
    <col min="10995" max="10995" width="9" style="87"/>
    <col min="10996" max="10996" width="12.6640625" style="87" customWidth="1"/>
    <col min="10997" max="10997" width="11.5" style="87" customWidth="1"/>
    <col min="10998" max="10998" width="10.1640625" style="87" customWidth="1"/>
    <col min="10999" max="10999" width="18.1640625" style="87" customWidth="1"/>
    <col min="11000" max="11000" width="10.33203125" style="87" customWidth="1"/>
    <col min="11001" max="11002" width="8.83203125" style="87" customWidth="1"/>
    <col min="11003" max="11003" width="13.5" style="87" customWidth="1"/>
    <col min="11004" max="11004" width="12.6640625" style="87" customWidth="1"/>
    <col min="11005" max="11005" width="11.33203125" style="87" customWidth="1"/>
    <col min="11006" max="11006" width="12.6640625" style="87" customWidth="1"/>
    <col min="11007" max="11007" width="12.5" style="87" customWidth="1"/>
    <col min="11008" max="11249" width="9" style="87"/>
    <col min="11250" max="11250" width="2.83203125" style="87" customWidth="1"/>
    <col min="11251" max="11251" width="9" style="87"/>
    <col min="11252" max="11252" width="12.6640625" style="87" customWidth="1"/>
    <col min="11253" max="11253" width="11.5" style="87" customWidth="1"/>
    <col min="11254" max="11254" width="10.1640625" style="87" customWidth="1"/>
    <col min="11255" max="11255" width="18.1640625" style="87" customWidth="1"/>
    <col min="11256" max="11256" width="10.33203125" style="87" customWidth="1"/>
    <col min="11257" max="11258" width="8.83203125" style="87" customWidth="1"/>
    <col min="11259" max="11259" width="13.5" style="87" customWidth="1"/>
    <col min="11260" max="11260" width="12.6640625" style="87" customWidth="1"/>
    <col min="11261" max="11261" width="11.33203125" style="87" customWidth="1"/>
    <col min="11262" max="11262" width="12.6640625" style="87" customWidth="1"/>
    <col min="11263" max="11263" width="12.5" style="87" customWidth="1"/>
    <col min="11264" max="11505" width="9" style="87"/>
    <col min="11506" max="11506" width="2.83203125" style="87" customWidth="1"/>
    <col min="11507" max="11507" width="9" style="87"/>
    <col min="11508" max="11508" width="12.6640625" style="87" customWidth="1"/>
    <col min="11509" max="11509" width="11.5" style="87" customWidth="1"/>
    <col min="11510" max="11510" width="10.1640625" style="87" customWidth="1"/>
    <col min="11511" max="11511" width="18.1640625" style="87" customWidth="1"/>
    <col min="11512" max="11512" width="10.33203125" style="87" customWidth="1"/>
    <col min="11513" max="11514" width="8.83203125" style="87" customWidth="1"/>
    <col min="11515" max="11515" width="13.5" style="87" customWidth="1"/>
    <col min="11516" max="11516" width="12.6640625" style="87" customWidth="1"/>
    <col min="11517" max="11517" width="11.33203125" style="87" customWidth="1"/>
    <col min="11518" max="11518" width="12.6640625" style="87" customWidth="1"/>
    <col min="11519" max="11519" width="12.5" style="87" customWidth="1"/>
    <col min="11520" max="11761" width="9" style="87"/>
    <col min="11762" max="11762" width="2.83203125" style="87" customWidth="1"/>
    <col min="11763" max="11763" width="9" style="87"/>
    <col min="11764" max="11764" width="12.6640625" style="87" customWidth="1"/>
    <col min="11765" max="11765" width="11.5" style="87" customWidth="1"/>
    <col min="11766" max="11766" width="10.1640625" style="87" customWidth="1"/>
    <col min="11767" max="11767" width="18.1640625" style="87" customWidth="1"/>
    <col min="11768" max="11768" width="10.33203125" style="87" customWidth="1"/>
    <col min="11769" max="11770" width="8.83203125" style="87" customWidth="1"/>
    <col min="11771" max="11771" width="13.5" style="87" customWidth="1"/>
    <col min="11772" max="11772" width="12.6640625" style="87" customWidth="1"/>
    <col min="11773" max="11773" width="11.33203125" style="87" customWidth="1"/>
    <col min="11774" max="11774" width="12.6640625" style="87" customWidth="1"/>
    <col min="11775" max="11775" width="12.5" style="87" customWidth="1"/>
    <col min="11776" max="12017" width="9" style="87"/>
    <col min="12018" max="12018" width="2.83203125" style="87" customWidth="1"/>
    <col min="12019" max="12019" width="9" style="87"/>
    <col min="12020" max="12020" width="12.6640625" style="87" customWidth="1"/>
    <col min="12021" max="12021" width="11.5" style="87" customWidth="1"/>
    <col min="12022" max="12022" width="10.1640625" style="87" customWidth="1"/>
    <col min="12023" max="12023" width="18.1640625" style="87" customWidth="1"/>
    <col min="12024" max="12024" width="10.33203125" style="87" customWidth="1"/>
    <col min="12025" max="12026" width="8.83203125" style="87" customWidth="1"/>
    <col min="12027" max="12027" width="13.5" style="87" customWidth="1"/>
    <col min="12028" max="12028" width="12.6640625" style="87" customWidth="1"/>
    <col min="12029" max="12029" width="11.33203125" style="87" customWidth="1"/>
    <col min="12030" max="12030" width="12.6640625" style="87" customWidth="1"/>
    <col min="12031" max="12031" width="12.5" style="87" customWidth="1"/>
    <col min="12032" max="12273" width="9" style="87"/>
    <col min="12274" max="12274" width="2.83203125" style="87" customWidth="1"/>
    <col min="12275" max="12275" width="9" style="87"/>
    <col min="12276" max="12276" width="12.6640625" style="87" customWidth="1"/>
    <col min="12277" max="12277" width="11.5" style="87" customWidth="1"/>
    <col min="12278" max="12278" width="10.1640625" style="87" customWidth="1"/>
    <col min="12279" max="12279" width="18.1640625" style="87" customWidth="1"/>
    <col min="12280" max="12280" width="10.33203125" style="87" customWidth="1"/>
    <col min="12281" max="12282" width="8.83203125" style="87" customWidth="1"/>
    <col min="12283" max="12283" width="13.5" style="87" customWidth="1"/>
    <col min="12284" max="12284" width="12.6640625" style="87" customWidth="1"/>
    <col min="12285" max="12285" width="11.33203125" style="87" customWidth="1"/>
    <col min="12286" max="12286" width="12.6640625" style="87" customWidth="1"/>
    <col min="12287" max="12287" width="12.5" style="87" customWidth="1"/>
    <col min="12288" max="12529" width="9" style="87"/>
    <col min="12530" max="12530" width="2.83203125" style="87" customWidth="1"/>
    <col min="12531" max="12531" width="9" style="87"/>
    <col min="12532" max="12532" width="12.6640625" style="87" customWidth="1"/>
    <col min="12533" max="12533" width="11.5" style="87" customWidth="1"/>
    <col min="12534" max="12534" width="10.1640625" style="87" customWidth="1"/>
    <col min="12535" max="12535" width="18.1640625" style="87" customWidth="1"/>
    <col min="12536" max="12536" width="10.33203125" style="87" customWidth="1"/>
    <col min="12537" max="12538" width="8.83203125" style="87" customWidth="1"/>
    <col min="12539" max="12539" width="13.5" style="87" customWidth="1"/>
    <col min="12540" max="12540" width="12.6640625" style="87" customWidth="1"/>
    <col min="12541" max="12541" width="11.33203125" style="87" customWidth="1"/>
    <col min="12542" max="12542" width="12.6640625" style="87" customWidth="1"/>
    <col min="12543" max="12543" width="12.5" style="87" customWidth="1"/>
    <col min="12544" max="12785" width="9" style="87"/>
    <col min="12786" max="12786" width="2.83203125" style="87" customWidth="1"/>
    <col min="12787" max="12787" width="9" style="87"/>
    <col min="12788" max="12788" width="12.6640625" style="87" customWidth="1"/>
    <col min="12789" max="12789" width="11.5" style="87" customWidth="1"/>
    <col min="12790" max="12790" width="10.1640625" style="87" customWidth="1"/>
    <col min="12791" max="12791" width="18.1640625" style="87" customWidth="1"/>
    <col min="12792" max="12792" width="10.33203125" style="87" customWidth="1"/>
    <col min="12793" max="12794" width="8.83203125" style="87" customWidth="1"/>
    <col min="12795" max="12795" width="13.5" style="87" customWidth="1"/>
    <col min="12796" max="12796" width="12.6640625" style="87" customWidth="1"/>
    <col min="12797" max="12797" width="11.33203125" style="87" customWidth="1"/>
    <col min="12798" max="12798" width="12.6640625" style="87" customWidth="1"/>
    <col min="12799" max="12799" width="12.5" style="87" customWidth="1"/>
    <col min="12800" max="13041" width="9" style="87"/>
    <col min="13042" max="13042" width="2.83203125" style="87" customWidth="1"/>
    <col min="13043" max="13043" width="9" style="87"/>
    <col min="13044" max="13044" width="12.6640625" style="87" customWidth="1"/>
    <col min="13045" max="13045" width="11.5" style="87" customWidth="1"/>
    <col min="13046" max="13046" width="10.1640625" style="87" customWidth="1"/>
    <col min="13047" max="13047" width="18.1640625" style="87" customWidth="1"/>
    <col min="13048" max="13048" width="10.33203125" style="87" customWidth="1"/>
    <col min="13049" max="13050" width="8.83203125" style="87" customWidth="1"/>
    <col min="13051" max="13051" width="13.5" style="87" customWidth="1"/>
    <col min="13052" max="13052" width="12.6640625" style="87" customWidth="1"/>
    <col min="13053" max="13053" width="11.33203125" style="87" customWidth="1"/>
    <col min="13054" max="13054" width="12.6640625" style="87" customWidth="1"/>
    <col min="13055" max="13055" width="12.5" style="87" customWidth="1"/>
    <col min="13056" max="13297" width="9" style="87"/>
    <col min="13298" max="13298" width="2.83203125" style="87" customWidth="1"/>
    <col min="13299" max="13299" width="9" style="87"/>
    <col min="13300" max="13300" width="12.6640625" style="87" customWidth="1"/>
    <col min="13301" max="13301" width="11.5" style="87" customWidth="1"/>
    <col min="13302" max="13302" width="10.1640625" style="87" customWidth="1"/>
    <col min="13303" max="13303" width="18.1640625" style="87" customWidth="1"/>
    <col min="13304" max="13304" width="10.33203125" style="87" customWidth="1"/>
    <col min="13305" max="13306" width="8.83203125" style="87" customWidth="1"/>
    <col min="13307" max="13307" width="13.5" style="87" customWidth="1"/>
    <col min="13308" max="13308" width="12.6640625" style="87" customWidth="1"/>
    <col min="13309" max="13309" width="11.33203125" style="87" customWidth="1"/>
    <col min="13310" max="13310" width="12.6640625" style="87" customWidth="1"/>
    <col min="13311" max="13311" width="12.5" style="87" customWidth="1"/>
    <col min="13312" max="13553" width="9" style="87"/>
    <col min="13554" max="13554" width="2.83203125" style="87" customWidth="1"/>
    <col min="13555" max="13555" width="9" style="87"/>
    <col min="13556" max="13556" width="12.6640625" style="87" customWidth="1"/>
    <col min="13557" max="13557" width="11.5" style="87" customWidth="1"/>
    <col min="13558" max="13558" width="10.1640625" style="87" customWidth="1"/>
    <col min="13559" max="13559" width="18.1640625" style="87" customWidth="1"/>
    <col min="13560" max="13560" width="10.33203125" style="87" customWidth="1"/>
    <col min="13561" max="13562" width="8.83203125" style="87" customWidth="1"/>
    <col min="13563" max="13563" width="13.5" style="87" customWidth="1"/>
    <col min="13564" max="13564" width="12.6640625" style="87" customWidth="1"/>
    <col min="13565" max="13565" width="11.33203125" style="87" customWidth="1"/>
    <col min="13566" max="13566" width="12.6640625" style="87" customWidth="1"/>
    <col min="13567" max="13567" width="12.5" style="87" customWidth="1"/>
    <col min="13568" max="13809" width="9" style="87"/>
    <col min="13810" max="13810" width="2.83203125" style="87" customWidth="1"/>
    <col min="13811" max="13811" width="9" style="87"/>
    <col min="13812" max="13812" width="12.6640625" style="87" customWidth="1"/>
    <col min="13813" max="13813" width="11.5" style="87" customWidth="1"/>
    <col min="13814" max="13814" width="10.1640625" style="87" customWidth="1"/>
    <col min="13815" max="13815" width="18.1640625" style="87" customWidth="1"/>
    <col min="13816" max="13816" width="10.33203125" style="87" customWidth="1"/>
    <col min="13817" max="13818" width="8.83203125" style="87" customWidth="1"/>
    <col min="13819" max="13819" width="13.5" style="87" customWidth="1"/>
    <col min="13820" max="13820" width="12.6640625" style="87" customWidth="1"/>
    <col min="13821" max="13821" width="11.33203125" style="87" customWidth="1"/>
    <col min="13822" max="13822" width="12.6640625" style="87" customWidth="1"/>
    <col min="13823" max="13823" width="12.5" style="87" customWidth="1"/>
    <col min="13824" max="14065" width="9" style="87"/>
    <col min="14066" max="14066" width="2.83203125" style="87" customWidth="1"/>
    <col min="14067" max="14067" width="9" style="87"/>
    <col min="14068" max="14068" width="12.6640625" style="87" customWidth="1"/>
    <col min="14069" max="14069" width="11.5" style="87" customWidth="1"/>
    <col min="14070" max="14070" width="10.1640625" style="87" customWidth="1"/>
    <col min="14071" max="14071" width="18.1640625" style="87" customWidth="1"/>
    <col min="14072" max="14072" width="10.33203125" style="87" customWidth="1"/>
    <col min="14073" max="14074" width="8.83203125" style="87" customWidth="1"/>
    <col min="14075" max="14075" width="13.5" style="87" customWidth="1"/>
    <col min="14076" max="14076" width="12.6640625" style="87" customWidth="1"/>
    <col min="14077" max="14077" width="11.33203125" style="87" customWidth="1"/>
    <col min="14078" max="14078" width="12.6640625" style="87" customWidth="1"/>
    <col min="14079" max="14079" width="12.5" style="87" customWidth="1"/>
    <col min="14080" max="14321" width="9" style="87"/>
    <col min="14322" max="14322" width="2.83203125" style="87" customWidth="1"/>
    <col min="14323" max="14323" width="9" style="87"/>
    <col min="14324" max="14324" width="12.6640625" style="87" customWidth="1"/>
    <col min="14325" max="14325" width="11.5" style="87" customWidth="1"/>
    <col min="14326" max="14326" width="10.1640625" style="87" customWidth="1"/>
    <col min="14327" max="14327" width="18.1640625" style="87" customWidth="1"/>
    <col min="14328" max="14328" width="10.33203125" style="87" customWidth="1"/>
    <col min="14329" max="14330" width="8.83203125" style="87" customWidth="1"/>
    <col min="14331" max="14331" width="13.5" style="87" customWidth="1"/>
    <col min="14332" max="14332" width="12.6640625" style="87" customWidth="1"/>
    <col min="14333" max="14333" width="11.33203125" style="87" customWidth="1"/>
    <col min="14334" max="14334" width="12.6640625" style="87" customWidth="1"/>
    <col min="14335" max="14335" width="12.5" style="87" customWidth="1"/>
    <col min="14336" max="14577" width="9" style="87"/>
    <col min="14578" max="14578" width="2.83203125" style="87" customWidth="1"/>
    <col min="14579" max="14579" width="9" style="87"/>
    <col min="14580" max="14580" width="12.6640625" style="87" customWidth="1"/>
    <col min="14581" max="14581" width="11.5" style="87" customWidth="1"/>
    <col min="14582" max="14582" width="10.1640625" style="87" customWidth="1"/>
    <col min="14583" max="14583" width="18.1640625" style="87" customWidth="1"/>
    <col min="14584" max="14584" width="10.33203125" style="87" customWidth="1"/>
    <col min="14585" max="14586" width="8.83203125" style="87" customWidth="1"/>
    <col min="14587" max="14587" width="13.5" style="87" customWidth="1"/>
    <col min="14588" max="14588" width="12.6640625" style="87" customWidth="1"/>
    <col min="14589" max="14589" width="11.33203125" style="87" customWidth="1"/>
    <col min="14590" max="14590" width="12.6640625" style="87" customWidth="1"/>
    <col min="14591" max="14591" width="12.5" style="87" customWidth="1"/>
    <col min="14592" max="14833" width="9" style="87"/>
    <col min="14834" max="14834" width="2.83203125" style="87" customWidth="1"/>
    <col min="14835" max="14835" width="9" style="87"/>
    <col min="14836" max="14836" width="12.6640625" style="87" customWidth="1"/>
    <col min="14837" max="14837" width="11.5" style="87" customWidth="1"/>
    <col min="14838" max="14838" width="10.1640625" style="87" customWidth="1"/>
    <col min="14839" max="14839" width="18.1640625" style="87" customWidth="1"/>
    <col min="14840" max="14840" width="10.33203125" style="87" customWidth="1"/>
    <col min="14841" max="14842" width="8.83203125" style="87" customWidth="1"/>
    <col min="14843" max="14843" width="13.5" style="87" customWidth="1"/>
    <col min="14844" max="14844" width="12.6640625" style="87" customWidth="1"/>
    <col min="14845" max="14845" width="11.33203125" style="87" customWidth="1"/>
    <col min="14846" max="14846" width="12.6640625" style="87" customWidth="1"/>
    <col min="14847" max="14847" width="12.5" style="87" customWidth="1"/>
    <col min="14848" max="15089" width="9" style="87"/>
    <col min="15090" max="15090" width="2.83203125" style="87" customWidth="1"/>
    <col min="15091" max="15091" width="9" style="87"/>
    <col min="15092" max="15092" width="12.6640625" style="87" customWidth="1"/>
    <col min="15093" max="15093" width="11.5" style="87" customWidth="1"/>
    <col min="15094" max="15094" width="10.1640625" style="87" customWidth="1"/>
    <col min="15095" max="15095" width="18.1640625" style="87" customWidth="1"/>
    <col min="15096" max="15096" width="10.33203125" style="87" customWidth="1"/>
    <col min="15097" max="15098" width="8.83203125" style="87" customWidth="1"/>
    <col min="15099" max="15099" width="13.5" style="87" customWidth="1"/>
    <col min="15100" max="15100" width="12.6640625" style="87" customWidth="1"/>
    <col min="15101" max="15101" width="11.33203125" style="87" customWidth="1"/>
    <col min="15102" max="15102" width="12.6640625" style="87" customWidth="1"/>
    <col min="15103" max="15103" width="12.5" style="87" customWidth="1"/>
    <col min="15104" max="15345" width="9" style="87"/>
    <col min="15346" max="15346" width="2.83203125" style="87" customWidth="1"/>
    <col min="15347" max="15347" width="9" style="87"/>
    <col min="15348" max="15348" width="12.6640625" style="87" customWidth="1"/>
    <col min="15349" max="15349" width="11.5" style="87" customWidth="1"/>
    <col min="15350" max="15350" width="10.1640625" style="87" customWidth="1"/>
    <col min="15351" max="15351" width="18.1640625" style="87" customWidth="1"/>
    <col min="15352" max="15352" width="10.33203125" style="87" customWidth="1"/>
    <col min="15353" max="15354" width="8.83203125" style="87" customWidth="1"/>
    <col min="15355" max="15355" width="13.5" style="87" customWidth="1"/>
    <col min="15356" max="15356" width="12.6640625" style="87" customWidth="1"/>
    <col min="15357" max="15357" width="11.33203125" style="87" customWidth="1"/>
    <col min="15358" max="15358" width="12.6640625" style="87" customWidth="1"/>
    <col min="15359" max="15359" width="12.5" style="87" customWidth="1"/>
    <col min="15360" max="15601" width="9" style="87"/>
    <col min="15602" max="15602" width="2.83203125" style="87" customWidth="1"/>
    <col min="15603" max="15603" width="9" style="87"/>
    <col min="15604" max="15604" width="12.6640625" style="87" customWidth="1"/>
    <col min="15605" max="15605" width="11.5" style="87" customWidth="1"/>
    <col min="15606" max="15606" width="10.1640625" style="87" customWidth="1"/>
    <col min="15607" max="15607" width="18.1640625" style="87" customWidth="1"/>
    <col min="15608" max="15608" width="10.33203125" style="87" customWidth="1"/>
    <col min="15609" max="15610" width="8.83203125" style="87" customWidth="1"/>
    <col min="15611" max="15611" width="13.5" style="87" customWidth="1"/>
    <col min="15612" max="15612" width="12.6640625" style="87" customWidth="1"/>
    <col min="15613" max="15613" width="11.33203125" style="87" customWidth="1"/>
    <col min="15614" max="15614" width="12.6640625" style="87" customWidth="1"/>
    <col min="15615" max="15615" width="12.5" style="87" customWidth="1"/>
    <col min="15616" max="15857" width="9" style="87"/>
    <col min="15858" max="15858" width="2.83203125" style="87" customWidth="1"/>
    <col min="15859" max="15859" width="9" style="87"/>
    <col min="15860" max="15860" width="12.6640625" style="87" customWidth="1"/>
    <col min="15861" max="15861" width="11.5" style="87" customWidth="1"/>
    <col min="15862" max="15862" width="10.1640625" style="87" customWidth="1"/>
    <col min="15863" max="15863" width="18.1640625" style="87" customWidth="1"/>
    <col min="15864" max="15864" width="10.33203125" style="87" customWidth="1"/>
    <col min="15865" max="15866" width="8.83203125" style="87" customWidth="1"/>
    <col min="15867" max="15867" width="13.5" style="87" customWidth="1"/>
    <col min="15868" max="15868" width="12.6640625" style="87" customWidth="1"/>
    <col min="15869" max="15869" width="11.33203125" style="87" customWidth="1"/>
    <col min="15870" max="15870" width="12.6640625" style="87" customWidth="1"/>
    <col min="15871" max="15871" width="12.5" style="87" customWidth="1"/>
    <col min="15872" max="16113" width="9" style="87"/>
    <col min="16114" max="16114" width="2.83203125" style="87" customWidth="1"/>
    <col min="16115" max="16115" width="9" style="87"/>
    <col min="16116" max="16116" width="12.6640625" style="87" customWidth="1"/>
    <col min="16117" max="16117" width="11.5" style="87" customWidth="1"/>
    <col min="16118" max="16118" width="10.1640625" style="87" customWidth="1"/>
    <col min="16119" max="16119" width="18.1640625" style="87" customWidth="1"/>
    <col min="16120" max="16120" width="10.33203125" style="87" customWidth="1"/>
    <col min="16121" max="16122" width="8.83203125" style="87" customWidth="1"/>
    <col min="16123" max="16123" width="13.5" style="87" customWidth="1"/>
    <col min="16124" max="16124" width="12.6640625" style="87" customWidth="1"/>
    <col min="16125" max="16125" width="11.33203125" style="87" customWidth="1"/>
    <col min="16126" max="16126" width="12.6640625" style="87" customWidth="1"/>
    <col min="16127" max="16127" width="12.5" style="87" customWidth="1"/>
    <col min="16128" max="16384" width="9" style="87"/>
  </cols>
  <sheetData>
    <row r="1" spans="2:11" s="39" customFormat="1" ht="42" customHeight="1">
      <c r="B1" s="40" t="s">
        <v>478</v>
      </c>
      <c r="C1" s="40"/>
      <c r="D1" s="40"/>
      <c r="E1" s="40"/>
      <c r="F1" s="40"/>
      <c r="G1" s="40"/>
      <c r="H1" s="40"/>
      <c r="I1" s="40"/>
      <c r="J1" s="40"/>
      <c r="K1" s="40"/>
    </row>
    <row r="2" spans="2:11" s="39" customFormat="1">
      <c r="B2" s="41" t="s">
        <v>0</v>
      </c>
      <c r="C2" s="42" t="s">
        <v>1</v>
      </c>
      <c r="D2" s="43" t="s">
        <v>2</v>
      </c>
      <c r="E2" s="44"/>
      <c r="F2" s="44"/>
      <c r="G2" s="44"/>
      <c r="H2" s="44"/>
      <c r="I2" s="44"/>
      <c r="J2" s="44"/>
      <c r="K2" s="45"/>
    </row>
    <row r="3" spans="2:11" s="39" customFormat="1">
      <c r="B3" s="46" t="s">
        <v>4</v>
      </c>
      <c r="C3" s="47" t="s">
        <v>5</v>
      </c>
      <c r="D3" s="48" t="s">
        <v>6</v>
      </c>
      <c r="E3" s="49"/>
      <c r="F3" s="49"/>
      <c r="G3" s="49"/>
      <c r="H3" s="49"/>
      <c r="I3" s="49"/>
      <c r="J3" s="49"/>
      <c r="K3" s="50"/>
    </row>
    <row r="4" spans="2:11" s="39" customFormat="1" ht="19" thickBot="1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1" s="52" customFormat="1">
      <c r="B5" s="53" t="s">
        <v>7</v>
      </c>
      <c r="C5" s="54" t="s">
        <v>8</v>
      </c>
      <c r="D5" s="54" t="s">
        <v>9</v>
      </c>
      <c r="E5" s="54" t="s">
        <v>10</v>
      </c>
      <c r="F5" s="54" t="s">
        <v>11</v>
      </c>
      <c r="G5" s="54" t="s">
        <v>12</v>
      </c>
      <c r="H5" s="54" t="s">
        <v>11</v>
      </c>
      <c r="I5" s="54" t="s">
        <v>13</v>
      </c>
      <c r="J5" s="54" t="s">
        <v>14</v>
      </c>
      <c r="K5" s="55" t="s">
        <v>15</v>
      </c>
    </row>
    <row r="6" spans="2:11" s="56" customFormat="1">
      <c r="B6" s="57" t="s">
        <v>16</v>
      </c>
      <c r="C6" s="58" t="s">
        <v>16</v>
      </c>
      <c r="D6" s="58" t="s">
        <v>17</v>
      </c>
      <c r="E6" s="38">
        <v>1</v>
      </c>
      <c r="F6" s="59" t="s">
        <v>18</v>
      </c>
      <c r="G6" s="38">
        <v>1</v>
      </c>
      <c r="H6" s="59" t="s">
        <v>19</v>
      </c>
      <c r="I6" s="60">
        <v>2892</v>
      </c>
      <c r="J6" s="60">
        <f>E6*G6*I6</f>
        <v>2892</v>
      </c>
      <c r="K6" s="61" t="s">
        <v>20</v>
      </c>
    </row>
    <row r="7" spans="2:11" s="56" customFormat="1">
      <c r="B7" s="57"/>
      <c r="C7" s="62" t="s">
        <v>21</v>
      </c>
      <c r="D7" s="62"/>
      <c r="E7" s="63"/>
      <c r="F7" s="63"/>
      <c r="G7" s="63"/>
      <c r="H7" s="63"/>
      <c r="I7" s="63"/>
      <c r="J7" s="63">
        <f>SUM(J6:J6)</f>
        <v>2892</v>
      </c>
      <c r="K7" s="61"/>
    </row>
    <row r="8" spans="2:11" s="56" customFormat="1">
      <c r="B8" s="57" t="s">
        <v>22</v>
      </c>
      <c r="C8" s="64" t="s">
        <v>23</v>
      </c>
      <c r="D8" s="58" t="s">
        <v>24</v>
      </c>
      <c r="E8" s="38">
        <v>11</v>
      </c>
      <c r="F8" s="59" t="s">
        <v>25</v>
      </c>
      <c r="G8" s="38">
        <v>1</v>
      </c>
      <c r="H8" s="59" t="s">
        <v>26</v>
      </c>
      <c r="I8" s="60">
        <v>4000</v>
      </c>
      <c r="J8" s="60">
        <f>E8*G8*I8</f>
        <v>44000</v>
      </c>
      <c r="K8" s="61"/>
    </row>
    <row r="9" spans="2:11" s="56" customFormat="1">
      <c r="B9" s="57"/>
      <c r="C9" s="64"/>
      <c r="D9" s="58" t="s">
        <v>27</v>
      </c>
      <c r="E9" s="38">
        <v>8</v>
      </c>
      <c r="F9" s="59" t="s">
        <v>25</v>
      </c>
      <c r="G9" s="38">
        <v>1</v>
      </c>
      <c r="H9" s="59" t="s">
        <v>26</v>
      </c>
      <c r="I9" s="60">
        <v>4700</v>
      </c>
      <c r="J9" s="60">
        <f t="shared" ref="J9:J36" si="0">E9*G9*I9</f>
        <v>37600</v>
      </c>
      <c r="K9" s="61"/>
    </row>
    <row r="10" spans="2:11" s="56" customFormat="1">
      <c r="B10" s="57"/>
      <c r="C10" s="64"/>
      <c r="D10" s="58" t="s">
        <v>28</v>
      </c>
      <c r="E10" s="38">
        <v>9</v>
      </c>
      <c r="F10" s="59" t="s">
        <v>25</v>
      </c>
      <c r="G10" s="38">
        <v>1</v>
      </c>
      <c r="H10" s="59" t="s">
        <v>26</v>
      </c>
      <c r="I10" s="60">
        <v>4900</v>
      </c>
      <c r="J10" s="60">
        <f t="shared" si="0"/>
        <v>44100</v>
      </c>
      <c r="K10" s="61"/>
    </row>
    <row r="11" spans="2:11" s="56" customFormat="1">
      <c r="B11" s="57"/>
      <c r="C11" s="64"/>
      <c r="D11" s="58" t="s">
        <v>29</v>
      </c>
      <c r="E11" s="38">
        <v>2</v>
      </c>
      <c r="F11" s="59" t="s">
        <v>25</v>
      </c>
      <c r="G11" s="38">
        <v>1</v>
      </c>
      <c r="H11" s="59" t="s">
        <v>26</v>
      </c>
      <c r="I11" s="60">
        <v>4900</v>
      </c>
      <c r="J11" s="60">
        <f t="shared" si="0"/>
        <v>9800</v>
      </c>
      <c r="K11" s="61"/>
    </row>
    <row r="12" spans="2:11" s="56" customFormat="1">
      <c r="B12" s="57"/>
      <c r="C12" s="64"/>
      <c r="D12" s="58" t="s">
        <v>30</v>
      </c>
      <c r="E12" s="38">
        <v>1</v>
      </c>
      <c r="F12" s="59" t="s">
        <v>25</v>
      </c>
      <c r="G12" s="38">
        <v>1</v>
      </c>
      <c r="H12" s="59" t="s">
        <v>26</v>
      </c>
      <c r="I12" s="60">
        <v>6400</v>
      </c>
      <c r="J12" s="60">
        <f t="shared" si="0"/>
        <v>6400</v>
      </c>
      <c r="K12" s="61"/>
    </row>
    <row r="13" spans="2:11" s="56" customFormat="1">
      <c r="B13" s="57"/>
      <c r="C13" s="64"/>
      <c r="D13" s="58" t="s">
        <v>31</v>
      </c>
      <c r="E13" s="38">
        <v>3</v>
      </c>
      <c r="F13" s="59" t="s">
        <v>25</v>
      </c>
      <c r="G13" s="38">
        <v>1</v>
      </c>
      <c r="H13" s="59" t="s">
        <v>26</v>
      </c>
      <c r="I13" s="60">
        <v>4000</v>
      </c>
      <c r="J13" s="60">
        <f t="shared" si="0"/>
        <v>12000</v>
      </c>
      <c r="K13" s="61"/>
    </row>
    <row r="14" spans="2:11" s="56" customFormat="1">
      <c r="B14" s="57"/>
      <c r="C14" s="64"/>
      <c r="D14" s="58" t="s">
        <v>33</v>
      </c>
      <c r="E14" s="38">
        <v>2</v>
      </c>
      <c r="F14" s="59" t="s">
        <v>25</v>
      </c>
      <c r="G14" s="38">
        <v>1</v>
      </c>
      <c r="H14" s="59" t="s">
        <v>26</v>
      </c>
      <c r="I14" s="60">
        <v>680</v>
      </c>
      <c r="J14" s="60">
        <f t="shared" si="0"/>
        <v>1360</v>
      </c>
      <c r="K14" s="61"/>
    </row>
    <row r="15" spans="2:11" s="56" customFormat="1">
      <c r="B15" s="57"/>
      <c r="C15" s="64" t="s">
        <v>34</v>
      </c>
      <c r="D15" s="58" t="s">
        <v>35</v>
      </c>
      <c r="E15" s="38">
        <v>1</v>
      </c>
      <c r="F15" s="59" t="s">
        <v>18</v>
      </c>
      <c r="G15" s="38">
        <v>1</v>
      </c>
      <c r="H15" s="59" t="s">
        <v>26</v>
      </c>
      <c r="I15" s="60">
        <v>1850</v>
      </c>
      <c r="J15" s="60">
        <f t="shared" si="0"/>
        <v>1850</v>
      </c>
      <c r="K15" s="61" t="s">
        <v>36</v>
      </c>
    </row>
    <row r="16" spans="2:11" s="56" customFormat="1">
      <c r="B16" s="57"/>
      <c r="C16" s="64"/>
      <c r="D16" s="58" t="s">
        <v>37</v>
      </c>
      <c r="E16" s="38">
        <v>2</v>
      </c>
      <c r="F16" s="59" t="s">
        <v>25</v>
      </c>
      <c r="G16" s="38">
        <v>1</v>
      </c>
      <c r="H16" s="59" t="s">
        <v>26</v>
      </c>
      <c r="I16" s="60">
        <v>850</v>
      </c>
      <c r="J16" s="60">
        <f t="shared" si="0"/>
        <v>1700</v>
      </c>
      <c r="K16" s="61" t="s">
        <v>38</v>
      </c>
    </row>
    <row r="17" spans="2:11" s="56" customFormat="1">
      <c r="B17" s="57"/>
      <c r="C17" s="64" t="s">
        <v>39</v>
      </c>
      <c r="D17" s="58" t="s">
        <v>40</v>
      </c>
      <c r="E17" s="38">
        <v>2</v>
      </c>
      <c r="F17" s="59" t="s">
        <v>25</v>
      </c>
      <c r="G17" s="38">
        <v>1</v>
      </c>
      <c r="H17" s="59" t="s">
        <v>26</v>
      </c>
      <c r="I17" s="60">
        <v>1800</v>
      </c>
      <c r="J17" s="60">
        <f t="shared" si="0"/>
        <v>3600</v>
      </c>
      <c r="K17" s="61"/>
    </row>
    <row r="18" spans="2:11" s="56" customFormat="1">
      <c r="B18" s="57"/>
      <c r="C18" s="64"/>
      <c r="D18" s="58" t="s">
        <v>41</v>
      </c>
      <c r="E18" s="38">
        <v>3</v>
      </c>
      <c r="F18" s="59" t="s">
        <v>25</v>
      </c>
      <c r="G18" s="38">
        <v>1</v>
      </c>
      <c r="H18" s="59" t="s">
        <v>26</v>
      </c>
      <c r="I18" s="60">
        <v>2100</v>
      </c>
      <c r="J18" s="60">
        <f t="shared" si="0"/>
        <v>6300</v>
      </c>
      <c r="K18" s="61"/>
    </row>
    <row r="19" spans="2:11" s="56" customFormat="1">
      <c r="B19" s="57"/>
      <c r="C19" s="64"/>
      <c r="D19" s="58" t="s">
        <v>42</v>
      </c>
      <c r="E19" s="38">
        <v>4</v>
      </c>
      <c r="F19" s="59" t="s">
        <v>25</v>
      </c>
      <c r="G19" s="38">
        <v>1</v>
      </c>
      <c r="H19" s="59" t="s">
        <v>26</v>
      </c>
      <c r="I19" s="60">
        <v>2500</v>
      </c>
      <c r="J19" s="60">
        <f t="shared" si="0"/>
        <v>10000</v>
      </c>
      <c r="K19" s="61"/>
    </row>
    <row r="20" spans="2:11" s="56" customFormat="1">
      <c r="B20" s="57"/>
      <c r="C20" s="64"/>
      <c r="D20" s="58" t="s">
        <v>43</v>
      </c>
      <c r="E20" s="38">
        <v>1</v>
      </c>
      <c r="F20" s="59" t="s">
        <v>25</v>
      </c>
      <c r="G20" s="38">
        <v>1</v>
      </c>
      <c r="H20" s="59" t="s">
        <v>26</v>
      </c>
      <c r="I20" s="60">
        <v>4000</v>
      </c>
      <c r="J20" s="60">
        <f t="shared" si="0"/>
        <v>4000</v>
      </c>
      <c r="K20" s="61"/>
    </row>
    <row r="21" spans="2:11" s="56" customFormat="1">
      <c r="B21" s="57"/>
      <c r="C21" s="64" t="s">
        <v>44</v>
      </c>
      <c r="D21" s="58" t="s">
        <v>45</v>
      </c>
      <c r="E21" s="38">
        <v>4</v>
      </c>
      <c r="F21" s="59" t="s">
        <v>25</v>
      </c>
      <c r="G21" s="38">
        <v>1</v>
      </c>
      <c r="H21" s="59" t="s">
        <v>26</v>
      </c>
      <c r="I21" s="60">
        <v>1900</v>
      </c>
      <c r="J21" s="60">
        <f t="shared" si="0"/>
        <v>7600</v>
      </c>
      <c r="K21" s="61"/>
    </row>
    <row r="22" spans="2:11" s="56" customFormat="1">
      <c r="B22" s="57"/>
      <c r="C22" s="64"/>
      <c r="D22" s="58" t="s">
        <v>46</v>
      </c>
      <c r="E22" s="38">
        <v>1</v>
      </c>
      <c r="F22" s="59" t="s">
        <v>25</v>
      </c>
      <c r="G22" s="38">
        <v>1</v>
      </c>
      <c r="H22" s="59" t="s">
        <v>26</v>
      </c>
      <c r="I22" s="60">
        <v>2400</v>
      </c>
      <c r="J22" s="60">
        <f t="shared" si="0"/>
        <v>2400</v>
      </c>
      <c r="K22" s="61"/>
    </row>
    <row r="23" spans="2:11" s="56" customFormat="1">
      <c r="B23" s="57"/>
      <c r="C23" s="64"/>
      <c r="D23" s="58" t="s">
        <v>47</v>
      </c>
      <c r="E23" s="38">
        <v>3</v>
      </c>
      <c r="F23" s="59" t="s">
        <v>25</v>
      </c>
      <c r="G23" s="38">
        <v>1</v>
      </c>
      <c r="H23" s="59" t="s">
        <v>26</v>
      </c>
      <c r="I23" s="60">
        <v>2600</v>
      </c>
      <c r="J23" s="60">
        <f t="shared" si="0"/>
        <v>7800</v>
      </c>
      <c r="K23" s="61"/>
    </row>
    <row r="24" spans="2:11" s="56" customFormat="1">
      <c r="B24" s="57"/>
      <c r="C24" s="64"/>
      <c r="D24" s="58" t="s">
        <v>48</v>
      </c>
      <c r="E24" s="38">
        <v>2</v>
      </c>
      <c r="F24" s="59" t="s">
        <v>25</v>
      </c>
      <c r="G24" s="38">
        <v>1</v>
      </c>
      <c r="H24" s="59" t="s">
        <v>26</v>
      </c>
      <c r="I24" s="60">
        <v>2100</v>
      </c>
      <c r="J24" s="60">
        <f t="shared" si="0"/>
        <v>4200</v>
      </c>
      <c r="K24" s="61"/>
    </row>
    <row r="25" spans="2:11" s="56" customFormat="1">
      <c r="B25" s="57"/>
      <c r="C25" s="64"/>
      <c r="D25" s="58" t="s">
        <v>49</v>
      </c>
      <c r="E25" s="38">
        <v>1</v>
      </c>
      <c r="F25" s="59" t="s">
        <v>25</v>
      </c>
      <c r="G25" s="38">
        <v>1</v>
      </c>
      <c r="H25" s="59" t="s">
        <v>26</v>
      </c>
      <c r="I25" s="60">
        <v>4000</v>
      </c>
      <c r="J25" s="60">
        <f t="shared" si="0"/>
        <v>4000</v>
      </c>
      <c r="K25" s="61"/>
    </row>
    <row r="26" spans="2:11" s="56" customFormat="1">
      <c r="B26" s="57"/>
      <c r="C26" s="64" t="s">
        <v>50</v>
      </c>
      <c r="D26" s="58" t="s">
        <v>51</v>
      </c>
      <c r="E26" s="38">
        <v>4</v>
      </c>
      <c r="F26" s="59" t="s">
        <v>25</v>
      </c>
      <c r="G26" s="38">
        <v>1</v>
      </c>
      <c r="H26" s="59" t="s">
        <v>26</v>
      </c>
      <c r="I26" s="60">
        <v>1800</v>
      </c>
      <c r="J26" s="60">
        <f t="shared" si="0"/>
        <v>7200</v>
      </c>
      <c r="K26" s="61"/>
    </row>
    <row r="27" spans="2:11" s="56" customFormat="1">
      <c r="B27" s="57"/>
      <c r="C27" s="64"/>
      <c r="D27" s="58" t="s">
        <v>52</v>
      </c>
      <c r="E27" s="38">
        <v>5</v>
      </c>
      <c r="F27" s="59" t="s">
        <v>25</v>
      </c>
      <c r="G27" s="38">
        <v>1</v>
      </c>
      <c r="H27" s="59" t="s">
        <v>26</v>
      </c>
      <c r="I27" s="60">
        <v>2200</v>
      </c>
      <c r="J27" s="60">
        <f t="shared" si="0"/>
        <v>11000</v>
      </c>
      <c r="K27" s="61"/>
    </row>
    <row r="28" spans="2:11" s="56" customFormat="1" ht="18" customHeight="1">
      <c r="B28" s="57"/>
      <c r="C28" s="64" t="s">
        <v>53</v>
      </c>
      <c r="D28" s="58" t="s">
        <v>54</v>
      </c>
      <c r="E28" s="38">
        <v>2</v>
      </c>
      <c r="F28" s="59" t="s">
        <v>25</v>
      </c>
      <c r="G28" s="38">
        <v>1</v>
      </c>
      <c r="H28" s="59" t="s">
        <v>26</v>
      </c>
      <c r="I28" s="60">
        <v>1900</v>
      </c>
      <c r="J28" s="60">
        <f t="shared" si="0"/>
        <v>3800</v>
      </c>
      <c r="K28" s="61"/>
    </row>
    <row r="29" spans="2:11" s="56" customFormat="1">
      <c r="B29" s="57"/>
      <c r="C29" s="64"/>
      <c r="D29" s="58" t="s">
        <v>55</v>
      </c>
      <c r="E29" s="38">
        <v>1</v>
      </c>
      <c r="F29" s="59" t="s">
        <v>25</v>
      </c>
      <c r="G29" s="38">
        <v>1</v>
      </c>
      <c r="H29" s="59" t="s">
        <v>26</v>
      </c>
      <c r="I29" s="60">
        <v>2400</v>
      </c>
      <c r="J29" s="60">
        <f t="shared" si="0"/>
        <v>2400</v>
      </c>
      <c r="K29" s="61"/>
    </row>
    <row r="30" spans="2:11" s="56" customFormat="1">
      <c r="B30" s="57"/>
      <c r="C30" s="64"/>
      <c r="D30" s="58" t="s">
        <v>56</v>
      </c>
      <c r="E30" s="38">
        <v>1</v>
      </c>
      <c r="F30" s="59" t="s">
        <v>25</v>
      </c>
      <c r="G30" s="38">
        <v>1</v>
      </c>
      <c r="H30" s="59" t="s">
        <v>26</v>
      </c>
      <c r="I30" s="60">
        <v>2600</v>
      </c>
      <c r="J30" s="60">
        <f t="shared" si="0"/>
        <v>2600</v>
      </c>
      <c r="K30" s="61"/>
    </row>
    <row r="31" spans="2:11" s="56" customFormat="1">
      <c r="B31" s="57"/>
      <c r="C31" s="64"/>
      <c r="D31" s="58" t="s">
        <v>57</v>
      </c>
      <c r="E31" s="38">
        <v>4</v>
      </c>
      <c r="F31" s="59" t="s">
        <v>25</v>
      </c>
      <c r="G31" s="38">
        <v>1</v>
      </c>
      <c r="H31" s="59" t="s">
        <v>19</v>
      </c>
      <c r="I31" s="60">
        <v>100</v>
      </c>
      <c r="J31" s="60">
        <f t="shared" si="0"/>
        <v>400</v>
      </c>
      <c r="K31" s="61"/>
    </row>
    <row r="32" spans="2:11" s="56" customFormat="1">
      <c r="B32" s="57"/>
      <c r="C32" s="64" t="s">
        <v>58</v>
      </c>
      <c r="D32" s="58" t="s">
        <v>59</v>
      </c>
      <c r="E32" s="38">
        <v>4</v>
      </c>
      <c r="F32" s="59" t="s">
        <v>25</v>
      </c>
      <c r="G32" s="65">
        <v>0.5</v>
      </c>
      <c r="H32" s="59" t="s">
        <v>26</v>
      </c>
      <c r="I32" s="60">
        <v>1400</v>
      </c>
      <c r="J32" s="60">
        <f t="shared" si="0"/>
        <v>2800</v>
      </c>
      <c r="K32" s="61" t="s">
        <v>60</v>
      </c>
    </row>
    <row r="33" spans="1:11" s="56" customFormat="1">
      <c r="B33" s="57"/>
      <c r="C33" s="64"/>
      <c r="D33" s="58"/>
      <c r="E33" s="38">
        <v>1</v>
      </c>
      <c r="F33" s="59" t="s">
        <v>25</v>
      </c>
      <c r="G33" s="65">
        <v>0.5</v>
      </c>
      <c r="H33" s="59" t="s">
        <v>26</v>
      </c>
      <c r="I33" s="60">
        <v>1300</v>
      </c>
      <c r="J33" s="60">
        <f t="shared" si="0"/>
        <v>650</v>
      </c>
      <c r="K33" s="61" t="s">
        <v>60</v>
      </c>
    </row>
    <row r="34" spans="1:11" s="56" customFormat="1">
      <c r="B34" s="57"/>
      <c r="C34" s="64" t="s">
        <v>61</v>
      </c>
      <c r="D34" s="58" t="s">
        <v>62</v>
      </c>
      <c r="E34" s="38">
        <v>4</v>
      </c>
      <c r="F34" s="59" t="s">
        <v>25</v>
      </c>
      <c r="G34" s="38">
        <v>1</v>
      </c>
      <c r="H34" s="59" t="s">
        <v>26</v>
      </c>
      <c r="I34" s="60">
        <v>488</v>
      </c>
      <c r="J34" s="60">
        <f t="shared" si="0"/>
        <v>1952</v>
      </c>
      <c r="K34" s="61" t="s">
        <v>63</v>
      </c>
    </row>
    <row r="35" spans="1:11" s="56" customFormat="1">
      <c r="B35" s="57"/>
      <c r="C35" s="64"/>
      <c r="D35" s="58" t="s">
        <v>64</v>
      </c>
      <c r="E35" s="38">
        <v>1</v>
      </c>
      <c r="F35" s="59" t="s">
        <v>25</v>
      </c>
      <c r="G35" s="38">
        <v>1</v>
      </c>
      <c r="H35" s="59" t="s">
        <v>65</v>
      </c>
      <c r="I35" s="60">
        <v>200</v>
      </c>
      <c r="J35" s="60">
        <f t="shared" si="0"/>
        <v>200</v>
      </c>
      <c r="K35" s="61" t="s">
        <v>66</v>
      </c>
    </row>
    <row r="36" spans="1:11" s="56" customFormat="1">
      <c r="B36" s="57"/>
      <c r="C36" s="64"/>
      <c r="D36" s="58" t="s">
        <v>67</v>
      </c>
      <c r="E36" s="38">
        <v>1</v>
      </c>
      <c r="F36" s="59" t="s">
        <v>25</v>
      </c>
      <c r="G36" s="38">
        <v>1</v>
      </c>
      <c r="H36" s="59" t="s">
        <v>26</v>
      </c>
      <c r="I36" s="60">
        <v>1000</v>
      </c>
      <c r="J36" s="60">
        <f t="shared" si="0"/>
        <v>1000</v>
      </c>
      <c r="K36" s="61" t="s">
        <v>68</v>
      </c>
    </row>
    <row r="37" spans="1:11" s="56" customFormat="1">
      <c r="B37" s="57"/>
      <c r="C37" s="62" t="s">
        <v>69</v>
      </c>
      <c r="D37" s="62"/>
      <c r="E37" s="63"/>
      <c r="F37" s="63"/>
      <c r="G37" s="63"/>
      <c r="H37" s="63"/>
      <c r="I37" s="63"/>
      <c r="J37" s="63">
        <f>SUM(J8:J36)</f>
        <v>242712</v>
      </c>
      <c r="K37" s="61"/>
    </row>
    <row r="38" spans="1:11" s="56" customFormat="1">
      <c r="B38" s="57" t="s">
        <v>70</v>
      </c>
      <c r="C38" s="58" t="s">
        <v>71</v>
      </c>
      <c r="D38" s="58"/>
      <c r="E38" s="38">
        <v>1</v>
      </c>
      <c r="F38" s="59" t="s">
        <v>25</v>
      </c>
      <c r="G38" s="38">
        <v>1</v>
      </c>
      <c r="H38" s="59" t="s">
        <v>65</v>
      </c>
      <c r="I38" s="60">
        <v>25000</v>
      </c>
      <c r="J38" s="60">
        <f>E38*G38*I38</f>
        <v>25000</v>
      </c>
      <c r="K38" s="61" t="s">
        <v>72</v>
      </c>
    </row>
    <row r="39" spans="1:11" s="56" customFormat="1">
      <c r="B39" s="57"/>
      <c r="C39" s="62" t="s">
        <v>73</v>
      </c>
      <c r="D39" s="62"/>
      <c r="E39" s="63"/>
      <c r="F39" s="63"/>
      <c r="G39" s="63"/>
      <c r="H39" s="63"/>
      <c r="I39" s="63"/>
      <c r="J39" s="63">
        <f>SUM(J38:J38)</f>
        <v>25000</v>
      </c>
      <c r="K39" s="61"/>
    </row>
    <row r="40" spans="1:11" s="56" customFormat="1">
      <c r="B40" s="57" t="s">
        <v>74</v>
      </c>
      <c r="C40" s="58" t="s">
        <v>75</v>
      </c>
      <c r="D40" s="58" t="s">
        <v>76</v>
      </c>
      <c r="E40" s="38">
        <v>50</v>
      </c>
      <c r="F40" s="59" t="s">
        <v>32</v>
      </c>
      <c r="G40" s="38">
        <v>1</v>
      </c>
      <c r="H40" s="59" t="s">
        <v>19</v>
      </c>
      <c r="I40" s="60">
        <v>138</v>
      </c>
      <c r="J40" s="60">
        <f>E40*G40*I40</f>
        <v>6900</v>
      </c>
      <c r="K40" s="61" t="s">
        <v>77</v>
      </c>
    </row>
    <row r="41" spans="1:11" s="56" customFormat="1" ht="19">
      <c r="A41" s="56" t="s">
        <v>78</v>
      </c>
      <c r="B41" s="57"/>
      <c r="C41" s="64" t="s">
        <v>79</v>
      </c>
      <c r="D41" s="58" t="s">
        <v>80</v>
      </c>
      <c r="E41" s="38">
        <v>44</v>
      </c>
      <c r="F41" s="59" t="s">
        <v>32</v>
      </c>
      <c r="G41" s="38">
        <v>1</v>
      </c>
      <c r="H41" s="38" t="s">
        <v>19</v>
      </c>
      <c r="I41" s="60">
        <v>1288</v>
      </c>
      <c r="J41" s="60">
        <f t="shared" ref="J41:J52" si="1">E41*G41*I41</f>
        <v>56672</v>
      </c>
      <c r="K41" s="61" t="s">
        <v>81</v>
      </c>
    </row>
    <row r="42" spans="1:11" s="56" customFormat="1">
      <c r="B42" s="57"/>
      <c r="C42" s="64"/>
      <c r="D42" s="58" t="s">
        <v>82</v>
      </c>
      <c r="E42" s="38">
        <v>39</v>
      </c>
      <c r="F42" s="59" t="s">
        <v>32</v>
      </c>
      <c r="G42" s="38">
        <v>1</v>
      </c>
      <c r="H42" s="38" t="s">
        <v>19</v>
      </c>
      <c r="I42" s="60">
        <v>198</v>
      </c>
      <c r="J42" s="60">
        <f t="shared" si="1"/>
        <v>7722</v>
      </c>
      <c r="K42" s="61"/>
    </row>
    <row r="43" spans="1:11" s="56" customFormat="1">
      <c r="B43" s="57"/>
      <c r="C43" s="64"/>
      <c r="D43" s="58" t="s">
        <v>83</v>
      </c>
      <c r="E43" s="38">
        <v>1</v>
      </c>
      <c r="F43" s="59" t="s">
        <v>18</v>
      </c>
      <c r="G43" s="38">
        <v>1</v>
      </c>
      <c r="H43" s="38" t="s">
        <v>19</v>
      </c>
      <c r="I43" s="60">
        <v>8888</v>
      </c>
      <c r="J43" s="60">
        <f t="shared" si="1"/>
        <v>8888</v>
      </c>
      <c r="K43" s="61"/>
    </row>
    <row r="44" spans="1:11" s="56" customFormat="1">
      <c r="B44" s="57"/>
      <c r="C44" s="64"/>
      <c r="D44" s="58" t="s">
        <v>84</v>
      </c>
      <c r="E44" s="38">
        <v>1</v>
      </c>
      <c r="F44" s="59" t="s">
        <v>18</v>
      </c>
      <c r="G44" s="38">
        <v>1</v>
      </c>
      <c r="H44" s="38" t="s">
        <v>85</v>
      </c>
      <c r="I44" s="60">
        <v>988</v>
      </c>
      <c r="J44" s="60">
        <f t="shared" si="1"/>
        <v>988</v>
      </c>
      <c r="K44" s="61" t="s">
        <v>86</v>
      </c>
    </row>
    <row r="45" spans="1:11" s="56" customFormat="1">
      <c r="B45" s="57"/>
      <c r="C45" s="58" t="s">
        <v>79</v>
      </c>
      <c r="D45" s="58" t="s">
        <v>87</v>
      </c>
      <c r="E45" s="38">
        <v>1</v>
      </c>
      <c r="F45" s="59" t="s">
        <v>18</v>
      </c>
      <c r="G45" s="38">
        <v>1</v>
      </c>
      <c r="H45" s="38" t="s">
        <v>19</v>
      </c>
      <c r="I45" s="60">
        <v>2123</v>
      </c>
      <c r="J45" s="60">
        <f t="shared" si="1"/>
        <v>2123</v>
      </c>
      <c r="K45" s="61" t="s">
        <v>88</v>
      </c>
    </row>
    <row r="46" spans="1:11" s="56" customFormat="1">
      <c r="B46" s="57"/>
      <c r="C46" s="58" t="s">
        <v>89</v>
      </c>
      <c r="D46" s="58" t="s">
        <v>76</v>
      </c>
      <c r="E46" s="38">
        <v>44</v>
      </c>
      <c r="F46" s="59" t="s">
        <v>32</v>
      </c>
      <c r="G46" s="38">
        <v>1</v>
      </c>
      <c r="H46" s="59" t="s">
        <v>19</v>
      </c>
      <c r="I46" s="60">
        <v>600</v>
      </c>
      <c r="J46" s="60">
        <f t="shared" si="1"/>
        <v>26400</v>
      </c>
      <c r="K46" s="61"/>
    </row>
    <row r="47" spans="1:11" s="56" customFormat="1">
      <c r="B47" s="57"/>
      <c r="C47" s="58" t="s">
        <v>89</v>
      </c>
      <c r="D47" s="58" t="s">
        <v>90</v>
      </c>
      <c r="E47" s="38">
        <v>1</v>
      </c>
      <c r="F47" s="59" t="s">
        <v>18</v>
      </c>
      <c r="G47" s="38">
        <v>1</v>
      </c>
      <c r="H47" s="59" t="s">
        <v>19</v>
      </c>
      <c r="I47" s="60">
        <v>616</v>
      </c>
      <c r="J47" s="60">
        <f t="shared" si="1"/>
        <v>616</v>
      </c>
      <c r="K47" s="61" t="s">
        <v>91</v>
      </c>
    </row>
    <row r="48" spans="1:11" s="56" customFormat="1">
      <c r="B48" s="57"/>
      <c r="C48" s="58" t="s">
        <v>92</v>
      </c>
      <c r="D48" s="58" t="s">
        <v>93</v>
      </c>
      <c r="E48" s="38">
        <v>46</v>
      </c>
      <c r="F48" s="59" t="s">
        <v>32</v>
      </c>
      <c r="G48" s="38">
        <v>1</v>
      </c>
      <c r="H48" s="59" t="s">
        <v>19</v>
      </c>
      <c r="I48" s="60">
        <v>400</v>
      </c>
      <c r="J48" s="60">
        <f t="shared" si="1"/>
        <v>18400</v>
      </c>
      <c r="K48" s="61"/>
    </row>
    <row r="49" spans="2:11" s="56" customFormat="1">
      <c r="B49" s="57"/>
      <c r="C49" s="64" t="s">
        <v>94</v>
      </c>
      <c r="D49" s="58" t="s">
        <v>95</v>
      </c>
      <c r="E49" s="38">
        <v>4</v>
      </c>
      <c r="F49" s="59" t="s">
        <v>96</v>
      </c>
      <c r="G49" s="38">
        <v>1</v>
      </c>
      <c r="H49" s="59" t="s">
        <v>19</v>
      </c>
      <c r="I49" s="60">
        <v>480.7</v>
      </c>
      <c r="J49" s="60">
        <f t="shared" si="1"/>
        <v>1922.8</v>
      </c>
      <c r="K49" s="61" t="s">
        <v>97</v>
      </c>
    </row>
    <row r="50" spans="2:11" s="56" customFormat="1">
      <c r="B50" s="57"/>
      <c r="C50" s="64"/>
      <c r="D50" s="58" t="s">
        <v>98</v>
      </c>
      <c r="E50" s="38">
        <v>2</v>
      </c>
      <c r="F50" s="59" t="s">
        <v>96</v>
      </c>
      <c r="G50" s="38">
        <v>1</v>
      </c>
      <c r="H50" s="59" t="s">
        <v>19</v>
      </c>
      <c r="I50" s="60">
        <v>2164.62</v>
      </c>
      <c r="J50" s="60">
        <f t="shared" si="1"/>
        <v>4329.24</v>
      </c>
      <c r="K50" s="61"/>
    </row>
    <row r="51" spans="2:11" s="56" customFormat="1">
      <c r="B51" s="57"/>
      <c r="C51" s="64"/>
      <c r="D51" s="58" t="s">
        <v>99</v>
      </c>
      <c r="E51" s="38">
        <v>1</v>
      </c>
      <c r="F51" s="59" t="s">
        <v>18</v>
      </c>
      <c r="G51" s="38">
        <v>1</v>
      </c>
      <c r="H51" s="59" t="s">
        <v>19</v>
      </c>
      <c r="I51" s="60">
        <v>381.98</v>
      </c>
      <c r="J51" s="60">
        <f t="shared" si="1"/>
        <v>381.98</v>
      </c>
      <c r="K51" s="61"/>
    </row>
    <row r="52" spans="2:11" s="56" customFormat="1">
      <c r="B52" s="57"/>
      <c r="C52" s="58" t="s">
        <v>470</v>
      </c>
      <c r="D52" s="58" t="s">
        <v>100</v>
      </c>
      <c r="E52" s="38">
        <v>1</v>
      </c>
      <c r="F52" s="59" t="s">
        <v>18</v>
      </c>
      <c r="G52" s="38">
        <v>1</v>
      </c>
      <c r="H52" s="59" t="s">
        <v>19</v>
      </c>
      <c r="I52" s="60">
        <v>730</v>
      </c>
      <c r="J52" s="60">
        <f t="shared" si="1"/>
        <v>730</v>
      </c>
      <c r="K52" s="61" t="s">
        <v>101</v>
      </c>
    </row>
    <row r="53" spans="2:11" s="56" customFormat="1">
      <c r="B53" s="57"/>
      <c r="C53" s="58" t="s">
        <v>102</v>
      </c>
      <c r="D53" s="58" t="s">
        <v>103</v>
      </c>
      <c r="E53" s="38">
        <v>1</v>
      </c>
      <c r="F53" s="59" t="s">
        <v>18</v>
      </c>
      <c r="G53" s="38">
        <v>1</v>
      </c>
      <c r="H53" s="59" t="s">
        <v>19</v>
      </c>
      <c r="I53" s="60">
        <v>1397</v>
      </c>
      <c r="J53" s="60">
        <f>E53*G53*I53</f>
        <v>1397</v>
      </c>
      <c r="K53" s="61" t="s">
        <v>477</v>
      </c>
    </row>
    <row r="54" spans="2:11" s="56" customFormat="1">
      <c r="B54" s="57"/>
      <c r="C54" s="62" t="s">
        <v>104</v>
      </c>
      <c r="D54" s="62"/>
      <c r="E54" s="63"/>
      <c r="F54" s="63"/>
      <c r="G54" s="63"/>
      <c r="H54" s="63"/>
      <c r="I54" s="63"/>
      <c r="J54" s="63">
        <f>SUM(J40:J53)</f>
        <v>137470.02000000002</v>
      </c>
      <c r="K54" s="61"/>
    </row>
    <row r="55" spans="2:11" s="56" customFormat="1">
      <c r="B55" s="57" t="s">
        <v>105</v>
      </c>
      <c r="C55" s="58" t="s">
        <v>106</v>
      </c>
      <c r="D55" s="64" t="s">
        <v>107</v>
      </c>
      <c r="E55" s="38">
        <v>2</v>
      </c>
      <c r="F55" s="59" t="s">
        <v>108</v>
      </c>
      <c r="G55" s="38">
        <v>1</v>
      </c>
      <c r="H55" s="59" t="s">
        <v>19</v>
      </c>
      <c r="I55" s="60">
        <v>500</v>
      </c>
      <c r="J55" s="60">
        <f>E55*G55*I55</f>
        <v>1000</v>
      </c>
      <c r="K55" s="61"/>
    </row>
    <row r="56" spans="2:11" s="56" customFormat="1">
      <c r="B56" s="57"/>
      <c r="C56" s="58" t="s">
        <v>109</v>
      </c>
      <c r="D56" s="64"/>
      <c r="E56" s="38">
        <v>2</v>
      </c>
      <c r="F56" s="59" t="s">
        <v>110</v>
      </c>
      <c r="G56" s="38">
        <v>1</v>
      </c>
      <c r="H56" s="59" t="s">
        <v>19</v>
      </c>
      <c r="I56" s="60">
        <v>200</v>
      </c>
      <c r="J56" s="60">
        <f t="shared" ref="J56:J67" si="2">E56*G56*I56</f>
        <v>400</v>
      </c>
      <c r="K56" s="61"/>
    </row>
    <row r="57" spans="2:11" s="56" customFormat="1">
      <c r="B57" s="57"/>
      <c r="C57" s="58" t="s">
        <v>111</v>
      </c>
      <c r="D57" s="58"/>
      <c r="E57" s="38">
        <v>1</v>
      </c>
      <c r="F57" s="59" t="s">
        <v>32</v>
      </c>
      <c r="G57" s="38">
        <v>1</v>
      </c>
      <c r="H57" s="59" t="s">
        <v>112</v>
      </c>
      <c r="I57" s="60">
        <v>500</v>
      </c>
      <c r="J57" s="60">
        <f t="shared" si="2"/>
        <v>500</v>
      </c>
      <c r="K57" s="61"/>
    </row>
    <row r="58" spans="2:11" s="56" customFormat="1">
      <c r="B58" s="57"/>
      <c r="C58" s="58" t="s">
        <v>113</v>
      </c>
      <c r="D58" s="64" t="s">
        <v>480</v>
      </c>
      <c r="E58" s="38">
        <v>2</v>
      </c>
      <c r="F58" s="59" t="s">
        <v>108</v>
      </c>
      <c r="G58" s="38">
        <v>1</v>
      </c>
      <c r="H58" s="59" t="s">
        <v>19</v>
      </c>
      <c r="I58" s="60">
        <v>300</v>
      </c>
      <c r="J58" s="60">
        <f t="shared" si="2"/>
        <v>600</v>
      </c>
      <c r="K58" s="61"/>
    </row>
    <row r="59" spans="2:11" s="56" customFormat="1">
      <c r="B59" s="57"/>
      <c r="C59" s="58" t="s">
        <v>114</v>
      </c>
      <c r="D59" s="64"/>
      <c r="E59" s="38">
        <v>4</v>
      </c>
      <c r="F59" s="66" t="s">
        <v>115</v>
      </c>
      <c r="G59" s="38">
        <v>1</v>
      </c>
      <c r="H59" s="59" t="s">
        <v>19</v>
      </c>
      <c r="I59" s="60">
        <v>120</v>
      </c>
      <c r="J59" s="60">
        <f t="shared" si="2"/>
        <v>480</v>
      </c>
      <c r="K59" s="61"/>
    </row>
    <row r="60" spans="2:11" s="56" customFormat="1">
      <c r="B60" s="57"/>
      <c r="C60" s="58" t="s">
        <v>116</v>
      </c>
      <c r="D60" s="64"/>
      <c r="E60" s="38">
        <v>4</v>
      </c>
      <c r="F60" s="66" t="s">
        <v>115</v>
      </c>
      <c r="G60" s="38">
        <v>1</v>
      </c>
      <c r="H60" s="59" t="s">
        <v>19</v>
      </c>
      <c r="I60" s="60">
        <v>145</v>
      </c>
      <c r="J60" s="60">
        <f t="shared" si="2"/>
        <v>580</v>
      </c>
      <c r="K60" s="61"/>
    </row>
    <row r="61" spans="2:11" s="56" customFormat="1">
      <c r="B61" s="57"/>
      <c r="C61" s="58" t="s">
        <v>114</v>
      </c>
      <c r="D61" s="64" t="s">
        <v>117</v>
      </c>
      <c r="E61" s="38">
        <v>3</v>
      </c>
      <c r="F61" s="66" t="s">
        <v>115</v>
      </c>
      <c r="G61" s="38">
        <v>1</v>
      </c>
      <c r="H61" s="59" t="s">
        <v>19</v>
      </c>
      <c r="I61" s="60">
        <v>120</v>
      </c>
      <c r="J61" s="60">
        <f t="shared" si="2"/>
        <v>360</v>
      </c>
      <c r="K61" s="61"/>
    </row>
    <row r="62" spans="2:11" s="56" customFormat="1">
      <c r="B62" s="57"/>
      <c r="C62" s="58" t="s">
        <v>116</v>
      </c>
      <c r="D62" s="64"/>
      <c r="E62" s="38">
        <v>3</v>
      </c>
      <c r="F62" s="66" t="s">
        <v>115</v>
      </c>
      <c r="G62" s="38">
        <v>1</v>
      </c>
      <c r="H62" s="59" t="s">
        <v>19</v>
      </c>
      <c r="I62" s="60">
        <v>145</v>
      </c>
      <c r="J62" s="60">
        <f t="shared" si="2"/>
        <v>435</v>
      </c>
      <c r="K62" s="61"/>
    </row>
    <row r="63" spans="2:11" s="56" customFormat="1" ht="25.5" customHeight="1">
      <c r="B63" s="57"/>
      <c r="C63" s="58" t="s">
        <v>114</v>
      </c>
      <c r="D63" s="64" t="s">
        <v>118</v>
      </c>
      <c r="E63" s="38">
        <v>2</v>
      </c>
      <c r="F63" s="66" t="s">
        <v>115</v>
      </c>
      <c r="G63" s="38">
        <v>1</v>
      </c>
      <c r="H63" s="59" t="s">
        <v>19</v>
      </c>
      <c r="I63" s="60">
        <v>120</v>
      </c>
      <c r="J63" s="60">
        <f t="shared" si="2"/>
        <v>240</v>
      </c>
      <c r="K63" s="61"/>
    </row>
    <row r="64" spans="2:11" s="56" customFormat="1">
      <c r="B64" s="57"/>
      <c r="C64" s="58" t="s">
        <v>116</v>
      </c>
      <c r="D64" s="64"/>
      <c r="E64" s="38">
        <v>4</v>
      </c>
      <c r="F64" s="66" t="s">
        <v>115</v>
      </c>
      <c r="G64" s="38">
        <v>1</v>
      </c>
      <c r="H64" s="59" t="s">
        <v>19</v>
      </c>
      <c r="I64" s="60">
        <v>145</v>
      </c>
      <c r="J64" s="60">
        <f t="shared" si="2"/>
        <v>580</v>
      </c>
      <c r="K64" s="61"/>
    </row>
    <row r="65" spans="2:11" s="56" customFormat="1">
      <c r="B65" s="57"/>
      <c r="C65" s="58" t="s">
        <v>119</v>
      </c>
      <c r="D65" s="58"/>
      <c r="E65" s="38">
        <v>1</v>
      </c>
      <c r="F65" s="66" t="s">
        <v>32</v>
      </c>
      <c r="G65" s="38">
        <v>1</v>
      </c>
      <c r="H65" s="59" t="s">
        <v>19</v>
      </c>
      <c r="I65" s="60">
        <v>500</v>
      </c>
      <c r="J65" s="60">
        <f t="shared" si="2"/>
        <v>500</v>
      </c>
      <c r="K65" s="61"/>
    </row>
    <row r="66" spans="2:11" s="56" customFormat="1">
      <c r="B66" s="57"/>
      <c r="C66" s="58" t="s">
        <v>120</v>
      </c>
      <c r="D66" s="58" t="s">
        <v>121</v>
      </c>
      <c r="E66" s="38">
        <v>1</v>
      </c>
      <c r="F66" s="59" t="s">
        <v>18</v>
      </c>
      <c r="G66" s="38">
        <v>1</v>
      </c>
      <c r="H66" s="59" t="s">
        <v>19</v>
      </c>
      <c r="I66" s="60">
        <v>2000</v>
      </c>
      <c r="J66" s="60">
        <f t="shared" si="2"/>
        <v>2000</v>
      </c>
      <c r="K66" s="61"/>
    </row>
    <row r="67" spans="2:11" s="56" customFormat="1">
      <c r="B67" s="57"/>
      <c r="C67" s="58" t="s">
        <v>122</v>
      </c>
      <c r="D67" s="58"/>
      <c r="E67" s="38">
        <v>2</v>
      </c>
      <c r="F67" s="59" t="s">
        <v>32</v>
      </c>
      <c r="G67" s="38">
        <v>1</v>
      </c>
      <c r="H67" s="59" t="s">
        <v>19</v>
      </c>
      <c r="I67" s="60">
        <v>300</v>
      </c>
      <c r="J67" s="60">
        <f t="shared" si="2"/>
        <v>600</v>
      </c>
      <c r="K67" s="61"/>
    </row>
    <row r="68" spans="2:11" s="56" customFormat="1">
      <c r="B68" s="57"/>
      <c r="C68" s="62" t="s">
        <v>123</v>
      </c>
      <c r="D68" s="62"/>
      <c r="E68" s="63"/>
      <c r="F68" s="63"/>
      <c r="G68" s="63"/>
      <c r="H68" s="63"/>
      <c r="I68" s="63"/>
      <c r="J68" s="63">
        <f>SUM(J55:J67)</f>
        <v>8275</v>
      </c>
      <c r="K68" s="61"/>
    </row>
    <row r="69" spans="2:11" s="56" customFormat="1">
      <c r="B69" s="57" t="s">
        <v>124</v>
      </c>
      <c r="C69" s="64" t="s">
        <v>125</v>
      </c>
      <c r="D69" s="58" t="s">
        <v>126</v>
      </c>
      <c r="E69" s="38"/>
      <c r="F69" s="59" t="s">
        <v>127</v>
      </c>
      <c r="G69" s="38">
        <v>1</v>
      </c>
      <c r="H69" s="59" t="s">
        <v>128</v>
      </c>
      <c r="I69" s="60">
        <v>800</v>
      </c>
      <c r="J69" s="60">
        <f>E69*G69*I69</f>
        <v>0</v>
      </c>
      <c r="K69" s="61"/>
    </row>
    <row r="70" spans="2:11" s="56" customFormat="1">
      <c r="B70" s="57"/>
      <c r="C70" s="64"/>
      <c r="D70" s="58" t="s">
        <v>473</v>
      </c>
      <c r="E70" s="38">
        <v>1</v>
      </c>
      <c r="F70" s="59" t="s">
        <v>127</v>
      </c>
      <c r="G70" s="38">
        <v>1</v>
      </c>
      <c r="H70" s="59" t="s">
        <v>128</v>
      </c>
      <c r="I70" s="60">
        <v>500</v>
      </c>
      <c r="J70" s="60">
        <f t="shared" ref="J70:J87" si="3">E70*G70*I70</f>
        <v>500</v>
      </c>
      <c r="K70" s="61" t="s">
        <v>129</v>
      </c>
    </row>
    <row r="71" spans="2:11" s="56" customFormat="1" ht="30">
      <c r="B71" s="57"/>
      <c r="C71" s="64"/>
      <c r="D71" s="58" t="s">
        <v>481</v>
      </c>
      <c r="E71" s="38">
        <v>1</v>
      </c>
      <c r="F71" s="59" t="s">
        <v>127</v>
      </c>
      <c r="G71" s="38">
        <v>1</v>
      </c>
      <c r="H71" s="59" t="s">
        <v>128</v>
      </c>
      <c r="I71" s="60">
        <v>1800</v>
      </c>
      <c r="J71" s="60">
        <f t="shared" si="3"/>
        <v>1800</v>
      </c>
      <c r="K71" s="61" t="s">
        <v>130</v>
      </c>
    </row>
    <row r="72" spans="2:11" s="56" customFormat="1" ht="30">
      <c r="B72" s="57"/>
      <c r="C72" s="64"/>
      <c r="D72" s="58" t="s">
        <v>482</v>
      </c>
      <c r="E72" s="38">
        <v>1</v>
      </c>
      <c r="F72" s="59" t="s">
        <v>127</v>
      </c>
      <c r="G72" s="38">
        <v>1</v>
      </c>
      <c r="H72" s="59" t="s">
        <v>128</v>
      </c>
      <c r="I72" s="60">
        <f>1500*0.5</f>
        <v>750</v>
      </c>
      <c r="J72" s="60">
        <f t="shared" si="3"/>
        <v>750</v>
      </c>
      <c r="K72" s="61" t="s">
        <v>131</v>
      </c>
    </row>
    <row r="73" spans="2:11" s="56" customFormat="1" ht="30">
      <c r="B73" s="57"/>
      <c r="C73" s="64"/>
      <c r="D73" s="58" t="s">
        <v>483</v>
      </c>
      <c r="E73" s="38">
        <v>1</v>
      </c>
      <c r="F73" s="59" t="s">
        <v>127</v>
      </c>
      <c r="G73" s="38">
        <v>1</v>
      </c>
      <c r="H73" s="59" t="s">
        <v>128</v>
      </c>
      <c r="I73" s="60">
        <v>1800</v>
      </c>
      <c r="J73" s="60">
        <f t="shared" si="3"/>
        <v>1800</v>
      </c>
      <c r="K73" s="61" t="s">
        <v>132</v>
      </c>
    </row>
    <row r="74" spans="2:11" s="56" customFormat="1" ht="30">
      <c r="B74" s="57"/>
      <c r="C74" s="64" t="s">
        <v>133</v>
      </c>
      <c r="D74" s="58" t="s">
        <v>484</v>
      </c>
      <c r="E74" s="38">
        <v>1</v>
      </c>
      <c r="F74" s="59" t="s">
        <v>127</v>
      </c>
      <c r="G74" s="38">
        <v>1</v>
      </c>
      <c r="H74" s="59" t="s">
        <v>128</v>
      </c>
      <c r="I74" s="60">
        <v>1800</v>
      </c>
      <c r="J74" s="60">
        <f t="shared" si="3"/>
        <v>1800</v>
      </c>
      <c r="K74" s="61" t="s">
        <v>134</v>
      </c>
    </row>
    <row r="75" spans="2:11" s="56" customFormat="1" ht="30">
      <c r="B75" s="57"/>
      <c r="C75" s="64"/>
      <c r="D75" s="58" t="s">
        <v>485</v>
      </c>
      <c r="E75" s="38">
        <v>1</v>
      </c>
      <c r="F75" s="59" t="s">
        <v>127</v>
      </c>
      <c r="G75" s="38">
        <v>1</v>
      </c>
      <c r="H75" s="59" t="s">
        <v>128</v>
      </c>
      <c r="I75" s="60">
        <v>1500</v>
      </c>
      <c r="J75" s="60">
        <f t="shared" si="3"/>
        <v>1500</v>
      </c>
      <c r="K75" s="61" t="s">
        <v>135</v>
      </c>
    </row>
    <row r="76" spans="2:11" s="56" customFormat="1" ht="30">
      <c r="B76" s="57"/>
      <c r="C76" s="64"/>
      <c r="D76" s="58" t="s">
        <v>486</v>
      </c>
      <c r="E76" s="38">
        <v>1</v>
      </c>
      <c r="F76" s="59" t="s">
        <v>127</v>
      </c>
      <c r="G76" s="38">
        <v>1</v>
      </c>
      <c r="H76" s="59" t="s">
        <v>128</v>
      </c>
      <c r="I76" s="60">
        <v>1800</v>
      </c>
      <c r="J76" s="60">
        <f t="shared" si="3"/>
        <v>1800</v>
      </c>
      <c r="K76" s="61" t="s">
        <v>136</v>
      </c>
    </row>
    <row r="77" spans="2:11" s="56" customFormat="1">
      <c r="B77" s="57"/>
      <c r="C77" s="64"/>
      <c r="D77" s="58" t="s">
        <v>137</v>
      </c>
      <c r="E77" s="38">
        <v>1</v>
      </c>
      <c r="F77" s="59" t="s">
        <v>127</v>
      </c>
      <c r="G77" s="38">
        <v>1</v>
      </c>
      <c r="H77" s="59" t="s">
        <v>128</v>
      </c>
      <c r="I77" s="60">
        <v>450</v>
      </c>
      <c r="J77" s="60">
        <f t="shared" si="3"/>
        <v>450</v>
      </c>
      <c r="K77" s="61" t="s">
        <v>138</v>
      </c>
    </row>
    <row r="78" spans="2:11" s="56" customFormat="1" ht="60">
      <c r="B78" s="57"/>
      <c r="C78" s="58" t="s">
        <v>139</v>
      </c>
      <c r="D78" s="58" t="s">
        <v>487</v>
      </c>
      <c r="E78" s="38">
        <v>1</v>
      </c>
      <c r="F78" s="59" t="s">
        <v>127</v>
      </c>
      <c r="G78" s="38">
        <v>1</v>
      </c>
      <c r="H78" s="59" t="s">
        <v>139</v>
      </c>
      <c r="I78" s="60">
        <v>7000</v>
      </c>
      <c r="J78" s="60">
        <f t="shared" si="3"/>
        <v>7000</v>
      </c>
      <c r="K78" s="61" t="s">
        <v>140</v>
      </c>
    </row>
    <row r="79" spans="2:11" s="56" customFormat="1" ht="60">
      <c r="B79" s="57"/>
      <c r="C79" s="64" t="s">
        <v>141</v>
      </c>
      <c r="D79" s="58" t="s">
        <v>488</v>
      </c>
      <c r="E79" s="38">
        <v>2</v>
      </c>
      <c r="F79" s="59" t="s">
        <v>127</v>
      </c>
      <c r="G79" s="38">
        <v>1</v>
      </c>
      <c r="H79" s="59" t="s">
        <v>139</v>
      </c>
      <c r="I79" s="60">
        <v>8000</v>
      </c>
      <c r="J79" s="60">
        <f t="shared" si="3"/>
        <v>16000</v>
      </c>
      <c r="K79" s="61" t="s">
        <v>142</v>
      </c>
    </row>
    <row r="80" spans="2:11" s="56" customFormat="1">
      <c r="B80" s="57"/>
      <c r="C80" s="64"/>
      <c r="D80" s="58" t="s">
        <v>143</v>
      </c>
      <c r="E80" s="38">
        <v>1</v>
      </c>
      <c r="F80" s="59" t="s">
        <v>127</v>
      </c>
      <c r="G80" s="38">
        <v>1</v>
      </c>
      <c r="H80" s="59" t="s">
        <v>19</v>
      </c>
      <c r="I80" s="60">
        <f>1200*0.8</f>
        <v>960</v>
      </c>
      <c r="J80" s="60">
        <f t="shared" si="3"/>
        <v>960</v>
      </c>
      <c r="K80" s="61" t="s">
        <v>144</v>
      </c>
    </row>
    <row r="81" spans="2:11" s="56" customFormat="1" ht="18" customHeight="1">
      <c r="B81" s="57"/>
      <c r="C81" s="64"/>
      <c r="D81" s="58" t="s">
        <v>474</v>
      </c>
      <c r="E81" s="38">
        <v>1</v>
      </c>
      <c r="F81" s="59" t="s">
        <v>127</v>
      </c>
      <c r="G81" s="38">
        <v>1</v>
      </c>
      <c r="H81" s="59" t="s">
        <v>139</v>
      </c>
      <c r="I81" s="60">
        <v>1762.5</v>
      </c>
      <c r="J81" s="60">
        <f t="shared" si="3"/>
        <v>1762.5</v>
      </c>
      <c r="K81" s="61" t="s">
        <v>146</v>
      </c>
    </row>
    <row r="82" spans="2:11" s="56" customFormat="1">
      <c r="B82" s="57"/>
      <c r="C82" s="64"/>
      <c r="D82" s="58" t="s">
        <v>147</v>
      </c>
      <c r="E82" s="38">
        <v>1</v>
      </c>
      <c r="F82" s="59" t="s">
        <v>127</v>
      </c>
      <c r="G82" s="38">
        <v>1</v>
      </c>
      <c r="H82" s="59" t="s">
        <v>139</v>
      </c>
      <c r="I82" s="60">
        <v>420</v>
      </c>
      <c r="J82" s="60">
        <f t="shared" si="3"/>
        <v>420</v>
      </c>
      <c r="K82" s="61" t="s">
        <v>148</v>
      </c>
    </row>
    <row r="83" spans="2:11" s="56" customFormat="1">
      <c r="B83" s="57"/>
      <c r="C83" s="64"/>
      <c r="D83" s="58" t="s">
        <v>149</v>
      </c>
      <c r="E83" s="38">
        <v>1</v>
      </c>
      <c r="F83" s="59" t="s">
        <v>127</v>
      </c>
      <c r="G83" s="38">
        <v>1</v>
      </c>
      <c r="H83" s="59" t="s">
        <v>139</v>
      </c>
      <c r="I83" s="60">
        <v>591.27</v>
      </c>
      <c r="J83" s="60">
        <f t="shared" si="3"/>
        <v>591.27</v>
      </c>
      <c r="K83" s="61" t="s">
        <v>150</v>
      </c>
    </row>
    <row r="84" spans="2:11" s="56" customFormat="1">
      <c r="B84" s="57"/>
      <c r="C84" s="64" t="s">
        <v>151</v>
      </c>
      <c r="D84" s="58" t="s">
        <v>152</v>
      </c>
      <c r="E84" s="38">
        <v>1</v>
      </c>
      <c r="F84" s="59" t="s">
        <v>127</v>
      </c>
      <c r="G84" s="38">
        <v>1</v>
      </c>
      <c r="H84" s="59" t="s">
        <v>139</v>
      </c>
      <c r="I84" s="60">
        <v>706</v>
      </c>
      <c r="J84" s="60">
        <f t="shared" si="3"/>
        <v>706</v>
      </c>
      <c r="K84" s="61" t="s">
        <v>153</v>
      </c>
    </row>
    <row r="85" spans="2:11" s="56" customFormat="1">
      <c r="B85" s="57"/>
      <c r="C85" s="64"/>
      <c r="D85" s="58" t="s">
        <v>154</v>
      </c>
      <c r="E85" s="38">
        <v>1</v>
      </c>
      <c r="F85" s="59" t="s">
        <v>127</v>
      </c>
      <c r="G85" s="38">
        <v>1</v>
      </c>
      <c r="H85" s="59" t="s">
        <v>139</v>
      </c>
      <c r="I85" s="60">
        <v>348.6</v>
      </c>
      <c r="J85" s="60">
        <f t="shared" si="3"/>
        <v>348.6</v>
      </c>
      <c r="K85" s="61" t="s">
        <v>101</v>
      </c>
    </row>
    <row r="86" spans="2:11" s="56" customFormat="1">
      <c r="B86" s="57"/>
      <c r="C86" s="64"/>
      <c r="D86" s="58" t="s">
        <v>155</v>
      </c>
      <c r="E86" s="38">
        <v>1</v>
      </c>
      <c r="F86" s="59" t="s">
        <v>127</v>
      </c>
      <c r="G86" s="38">
        <v>1</v>
      </c>
      <c r="H86" s="59" t="s">
        <v>139</v>
      </c>
      <c r="I86" s="60">
        <v>197</v>
      </c>
      <c r="J86" s="60">
        <f t="shared" si="3"/>
        <v>197</v>
      </c>
      <c r="K86" s="61" t="s">
        <v>101</v>
      </c>
    </row>
    <row r="87" spans="2:11" s="56" customFormat="1">
      <c r="B87" s="57"/>
      <c r="C87" s="64"/>
      <c r="D87" s="58" t="s">
        <v>156</v>
      </c>
      <c r="E87" s="38">
        <v>1</v>
      </c>
      <c r="F87" s="59" t="s">
        <v>18</v>
      </c>
      <c r="G87" s="38">
        <v>1</v>
      </c>
      <c r="H87" s="59" t="s">
        <v>19</v>
      </c>
      <c r="I87" s="60">
        <v>192</v>
      </c>
      <c r="J87" s="60">
        <f t="shared" si="3"/>
        <v>192</v>
      </c>
      <c r="K87" s="61"/>
    </row>
    <row r="88" spans="2:11" s="56" customFormat="1">
      <c r="B88" s="57"/>
      <c r="C88" s="62" t="s">
        <v>157</v>
      </c>
      <c r="D88" s="62"/>
      <c r="E88" s="63"/>
      <c r="F88" s="63"/>
      <c r="G88" s="63"/>
      <c r="H88" s="63"/>
      <c r="I88" s="63"/>
      <c r="J88" s="63">
        <f>SUM(J69:J87)</f>
        <v>38577.369999999995</v>
      </c>
      <c r="K88" s="61"/>
    </row>
    <row r="89" spans="2:11" s="56" customFormat="1">
      <c r="B89" s="57" t="s">
        <v>158</v>
      </c>
      <c r="C89" s="64" t="s">
        <v>159</v>
      </c>
      <c r="D89" s="58" t="s">
        <v>160</v>
      </c>
      <c r="E89" s="38">
        <v>2</v>
      </c>
      <c r="F89" s="59" t="s">
        <v>32</v>
      </c>
      <c r="G89" s="38">
        <v>1</v>
      </c>
      <c r="H89" s="59" t="s">
        <v>19</v>
      </c>
      <c r="I89" s="60">
        <v>117</v>
      </c>
      <c r="J89" s="60">
        <f>E89*G89*I89</f>
        <v>234</v>
      </c>
      <c r="K89" s="61"/>
    </row>
    <row r="90" spans="2:11" s="56" customFormat="1">
      <c r="B90" s="57"/>
      <c r="C90" s="64"/>
      <c r="D90" s="58" t="s">
        <v>161</v>
      </c>
      <c r="E90" s="38">
        <v>2</v>
      </c>
      <c r="F90" s="59" t="s">
        <v>32</v>
      </c>
      <c r="G90" s="38">
        <v>1</v>
      </c>
      <c r="H90" s="59" t="s">
        <v>19</v>
      </c>
      <c r="I90" s="60">
        <v>10</v>
      </c>
      <c r="J90" s="60">
        <f t="shared" ref="J90:J103" si="4">E90*G90*I90</f>
        <v>20</v>
      </c>
      <c r="K90" s="61"/>
    </row>
    <row r="91" spans="2:11" s="56" customFormat="1">
      <c r="B91" s="57"/>
      <c r="C91" s="64"/>
      <c r="D91" s="58" t="s">
        <v>162</v>
      </c>
      <c r="E91" s="38">
        <v>2</v>
      </c>
      <c r="F91" s="59" t="s">
        <v>32</v>
      </c>
      <c r="G91" s="38">
        <v>1</v>
      </c>
      <c r="H91" s="59" t="s">
        <v>19</v>
      </c>
      <c r="I91" s="60">
        <v>48</v>
      </c>
      <c r="J91" s="60">
        <f t="shared" si="4"/>
        <v>96</v>
      </c>
      <c r="K91" s="61"/>
    </row>
    <row r="92" spans="2:11" s="56" customFormat="1">
      <c r="B92" s="57"/>
      <c r="C92" s="64"/>
      <c r="D92" s="58" t="s">
        <v>163</v>
      </c>
      <c r="E92" s="38">
        <v>1</v>
      </c>
      <c r="F92" s="59" t="s">
        <v>32</v>
      </c>
      <c r="G92" s="38">
        <v>1</v>
      </c>
      <c r="H92" s="59" t="s">
        <v>19</v>
      </c>
      <c r="I92" s="60">
        <v>200</v>
      </c>
      <c r="J92" s="60">
        <f t="shared" si="4"/>
        <v>200</v>
      </c>
      <c r="K92" s="61"/>
    </row>
    <row r="93" spans="2:11" s="56" customFormat="1">
      <c r="B93" s="57"/>
      <c r="C93" s="64"/>
      <c r="D93" s="58" t="s">
        <v>164</v>
      </c>
      <c r="E93" s="38">
        <v>1</v>
      </c>
      <c r="F93" s="59" t="s">
        <v>471</v>
      </c>
      <c r="G93" s="38">
        <v>1</v>
      </c>
      <c r="H93" s="59" t="s">
        <v>472</v>
      </c>
      <c r="I93" s="60">
        <v>350</v>
      </c>
      <c r="J93" s="60">
        <f t="shared" si="4"/>
        <v>350</v>
      </c>
      <c r="K93" s="61"/>
    </row>
    <row r="94" spans="2:11" s="56" customFormat="1">
      <c r="B94" s="57"/>
      <c r="C94" s="64"/>
      <c r="D94" s="58" t="s">
        <v>165</v>
      </c>
      <c r="E94" s="38">
        <v>2</v>
      </c>
      <c r="F94" s="59" t="s">
        <v>32</v>
      </c>
      <c r="G94" s="38">
        <v>1</v>
      </c>
      <c r="H94" s="59" t="s">
        <v>19</v>
      </c>
      <c r="I94" s="60">
        <v>158</v>
      </c>
      <c r="J94" s="60">
        <f t="shared" si="4"/>
        <v>316</v>
      </c>
      <c r="K94" s="61"/>
    </row>
    <row r="95" spans="2:11" s="56" customFormat="1">
      <c r="B95" s="57"/>
      <c r="C95" s="64" t="s">
        <v>166</v>
      </c>
      <c r="D95" s="58" t="s">
        <v>167</v>
      </c>
      <c r="E95" s="38">
        <v>40</v>
      </c>
      <c r="F95" s="59" t="s">
        <v>32</v>
      </c>
      <c r="G95" s="38">
        <v>1</v>
      </c>
      <c r="H95" s="59" t="s">
        <v>19</v>
      </c>
      <c r="I95" s="60">
        <v>117</v>
      </c>
      <c r="J95" s="60">
        <f t="shared" si="4"/>
        <v>4680</v>
      </c>
      <c r="K95" s="61" t="s">
        <v>168</v>
      </c>
    </row>
    <row r="96" spans="2:11" s="56" customFormat="1">
      <c r="B96" s="57"/>
      <c r="C96" s="64"/>
      <c r="D96" s="58" t="s">
        <v>169</v>
      </c>
      <c r="E96" s="38">
        <v>2</v>
      </c>
      <c r="F96" s="59" t="s">
        <v>127</v>
      </c>
      <c r="G96" s="38">
        <v>1</v>
      </c>
      <c r="H96" s="59" t="s">
        <v>19</v>
      </c>
      <c r="I96" s="60">
        <v>1600</v>
      </c>
      <c r="J96" s="60">
        <f t="shared" si="4"/>
        <v>3200</v>
      </c>
      <c r="K96" s="61"/>
    </row>
    <row r="97" spans="2:11" s="56" customFormat="1">
      <c r="B97" s="57"/>
      <c r="C97" s="64"/>
      <c r="D97" s="58" t="s">
        <v>170</v>
      </c>
      <c r="E97" s="38">
        <v>4</v>
      </c>
      <c r="F97" s="59" t="s">
        <v>171</v>
      </c>
      <c r="G97" s="38">
        <v>1</v>
      </c>
      <c r="H97" s="59" t="s">
        <v>19</v>
      </c>
      <c r="I97" s="60">
        <v>1500</v>
      </c>
      <c r="J97" s="60">
        <f t="shared" si="4"/>
        <v>6000</v>
      </c>
      <c r="K97" s="61"/>
    </row>
    <row r="98" spans="2:11" s="56" customFormat="1">
      <c r="B98" s="57"/>
      <c r="C98" s="64"/>
      <c r="D98" s="58" t="s">
        <v>172</v>
      </c>
      <c r="E98" s="38">
        <v>6</v>
      </c>
      <c r="F98" s="59" t="s">
        <v>127</v>
      </c>
      <c r="G98" s="38">
        <v>1</v>
      </c>
      <c r="H98" s="59" t="s">
        <v>19</v>
      </c>
      <c r="I98" s="60">
        <v>280</v>
      </c>
      <c r="J98" s="60">
        <f t="shared" si="4"/>
        <v>1680</v>
      </c>
      <c r="K98" s="61"/>
    </row>
    <row r="99" spans="2:11" s="56" customFormat="1">
      <c r="B99" s="57"/>
      <c r="C99" s="64"/>
      <c r="D99" s="58" t="s">
        <v>173</v>
      </c>
      <c r="E99" s="38">
        <v>1</v>
      </c>
      <c r="F99" s="59" t="s">
        <v>18</v>
      </c>
      <c r="G99" s="38">
        <v>1</v>
      </c>
      <c r="H99" s="59" t="s">
        <v>19</v>
      </c>
      <c r="I99" s="60">
        <v>1238</v>
      </c>
      <c r="J99" s="60">
        <f t="shared" si="4"/>
        <v>1238</v>
      </c>
      <c r="K99" s="61" t="s">
        <v>101</v>
      </c>
    </row>
    <row r="100" spans="2:11" s="56" customFormat="1">
      <c r="B100" s="57"/>
      <c r="C100" s="58" t="s">
        <v>174</v>
      </c>
      <c r="D100" s="58" t="s">
        <v>175</v>
      </c>
      <c r="E100" s="38">
        <v>15</v>
      </c>
      <c r="F100" s="59" t="s">
        <v>171</v>
      </c>
      <c r="G100" s="38">
        <v>1</v>
      </c>
      <c r="H100" s="59" t="s">
        <v>176</v>
      </c>
      <c r="I100" s="60">
        <v>800</v>
      </c>
      <c r="J100" s="60">
        <f t="shared" si="4"/>
        <v>12000</v>
      </c>
      <c r="K100" s="61"/>
    </row>
    <row r="101" spans="2:11" s="56" customFormat="1">
      <c r="B101" s="57"/>
      <c r="C101" s="64" t="s">
        <v>177</v>
      </c>
      <c r="D101" s="58" t="s">
        <v>178</v>
      </c>
      <c r="E101" s="38">
        <v>5</v>
      </c>
      <c r="F101" s="59" t="s">
        <v>127</v>
      </c>
      <c r="G101" s="38">
        <v>1</v>
      </c>
      <c r="H101" s="59" t="s">
        <v>179</v>
      </c>
      <c r="I101" s="60">
        <v>98</v>
      </c>
      <c r="J101" s="60">
        <f t="shared" si="4"/>
        <v>490</v>
      </c>
      <c r="K101" s="61" t="s">
        <v>180</v>
      </c>
    </row>
    <row r="102" spans="2:11" s="56" customFormat="1">
      <c r="B102" s="57"/>
      <c r="C102" s="64"/>
      <c r="D102" s="58" t="s">
        <v>181</v>
      </c>
      <c r="E102" s="38">
        <v>8</v>
      </c>
      <c r="F102" s="59" t="s">
        <v>127</v>
      </c>
      <c r="G102" s="38">
        <v>1</v>
      </c>
      <c r="H102" s="59" t="s">
        <v>179</v>
      </c>
      <c r="I102" s="60">
        <v>80</v>
      </c>
      <c r="J102" s="60">
        <f t="shared" si="4"/>
        <v>640</v>
      </c>
      <c r="K102" s="61" t="s">
        <v>182</v>
      </c>
    </row>
    <row r="103" spans="2:11" s="56" customFormat="1">
      <c r="B103" s="57"/>
      <c r="C103" s="64"/>
      <c r="D103" s="58" t="s">
        <v>183</v>
      </c>
      <c r="E103" s="38">
        <v>1</v>
      </c>
      <c r="F103" s="59" t="s">
        <v>127</v>
      </c>
      <c r="G103" s="38">
        <v>1</v>
      </c>
      <c r="H103" s="59" t="s">
        <v>179</v>
      </c>
      <c r="I103" s="60">
        <v>350</v>
      </c>
      <c r="J103" s="60">
        <f t="shared" si="4"/>
        <v>350</v>
      </c>
      <c r="K103" s="61" t="s">
        <v>180</v>
      </c>
    </row>
    <row r="104" spans="2:11" s="56" customFormat="1">
      <c r="B104" s="57"/>
      <c r="C104" s="62" t="s">
        <v>184</v>
      </c>
      <c r="D104" s="62"/>
      <c r="E104" s="63"/>
      <c r="F104" s="63"/>
      <c r="G104" s="63"/>
      <c r="H104" s="63"/>
      <c r="I104" s="63"/>
      <c r="J104" s="63">
        <f>SUM(J89:J103)</f>
        <v>31494</v>
      </c>
      <c r="K104" s="61"/>
    </row>
    <row r="105" spans="2:11" s="56" customFormat="1">
      <c r="B105" s="57" t="s">
        <v>185</v>
      </c>
      <c r="C105" s="64" t="s">
        <v>186</v>
      </c>
      <c r="D105" s="58" t="s">
        <v>187</v>
      </c>
      <c r="E105" s="67">
        <v>5</v>
      </c>
      <c r="F105" s="67" t="s">
        <v>188</v>
      </c>
      <c r="G105" s="67">
        <v>1</v>
      </c>
      <c r="H105" s="67" t="s">
        <v>19</v>
      </c>
      <c r="I105" s="60">
        <v>50</v>
      </c>
      <c r="J105" s="60">
        <f>E105*G105*I105</f>
        <v>250</v>
      </c>
      <c r="K105" s="61"/>
    </row>
    <row r="106" spans="2:11" s="56" customFormat="1">
      <c r="B106" s="57"/>
      <c r="C106" s="64"/>
      <c r="D106" s="58" t="s">
        <v>189</v>
      </c>
      <c r="E106" s="67">
        <v>8</v>
      </c>
      <c r="F106" s="67" t="s">
        <v>190</v>
      </c>
      <c r="G106" s="67">
        <v>1</v>
      </c>
      <c r="H106" s="67" t="s">
        <v>19</v>
      </c>
      <c r="I106" s="60">
        <v>15</v>
      </c>
      <c r="J106" s="60">
        <f t="shared" ref="J106:J168" si="5">E106*G106*I106</f>
        <v>120</v>
      </c>
      <c r="K106" s="61" t="s">
        <v>191</v>
      </c>
    </row>
    <row r="107" spans="2:11" s="56" customFormat="1">
      <c r="B107" s="57"/>
      <c r="C107" s="64"/>
      <c r="D107" s="58" t="s">
        <v>192</v>
      </c>
      <c r="E107" s="67">
        <v>4</v>
      </c>
      <c r="F107" s="67" t="s">
        <v>190</v>
      </c>
      <c r="G107" s="67">
        <v>2</v>
      </c>
      <c r="H107" s="67" t="s">
        <v>127</v>
      </c>
      <c r="I107" s="60">
        <v>15</v>
      </c>
      <c r="J107" s="60">
        <f t="shared" si="5"/>
        <v>120</v>
      </c>
      <c r="K107" s="61"/>
    </row>
    <row r="108" spans="2:11" s="56" customFormat="1">
      <c r="B108" s="57"/>
      <c r="C108" s="64"/>
      <c r="D108" s="58" t="s">
        <v>193</v>
      </c>
      <c r="E108" s="67">
        <v>58</v>
      </c>
      <c r="F108" s="67" t="s">
        <v>190</v>
      </c>
      <c r="G108" s="67">
        <v>1</v>
      </c>
      <c r="H108" s="67" t="s">
        <v>19</v>
      </c>
      <c r="I108" s="60">
        <v>25</v>
      </c>
      <c r="J108" s="60">
        <f t="shared" si="5"/>
        <v>1450</v>
      </c>
      <c r="K108" s="61" t="s">
        <v>194</v>
      </c>
    </row>
    <row r="109" spans="2:11" s="56" customFormat="1">
      <c r="B109" s="57"/>
      <c r="C109" s="64" t="s">
        <v>195</v>
      </c>
      <c r="D109" s="58" t="s">
        <v>196</v>
      </c>
      <c r="E109" s="67">
        <v>60</v>
      </c>
      <c r="F109" s="67" t="s">
        <v>197</v>
      </c>
      <c r="G109" s="67">
        <v>2</v>
      </c>
      <c r="H109" s="67" t="s">
        <v>198</v>
      </c>
      <c r="I109" s="60">
        <v>5</v>
      </c>
      <c r="J109" s="60">
        <f t="shared" si="5"/>
        <v>600</v>
      </c>
      <c r="K109" s="61"/>
    </row>
    <row r="110" spans="2:11" s="56" customFormat="1">
      <c r="B110" s="57"/>
      <c r="C110" s="64"/>
      <c r="D110" s="58" t="s">
        <v>199</v>
      </c>
      <c r="E110" s="67">
        <v>40</v>
      </c>
      <c r="F110" s="67" t="s">
        <v>197</v>
      </c>
      <c r="G110" s="67">
        <v>1</v>
      </c>
      <c r="H110" s="67" t="s">
        <v>19</v>
      </c>
      <c r="I110" s="60">
        <v>10</v>
      </c>
      <c r="J110" s="60">
        <f t="shared" si="5"/>
        <v>400</v>
      </c>
      <c r="K110" s="61"/>
    </row>
    <row r="111" spans="2:11" s="56" customFormat="1">
      <c r="B111" s="57"/>
      <c r="C111" s="64"/>
      <c r="D111" s="58" t="s">
        <v>200</v>
      </c>
      <c r="E111" s="67">
        <v>60</v>
      </c>
      <c r="F111" s="67" t="s">
        <v>197</v>
      </c>
      <c r="G111" s="67">
        <v>2</v>
      </c>
      <c r="H111" s="67" t="s">
        <v>19</v>
      </c>
      <c r="I111" s="60">
        <v>1</v>
      </c>
      <c r="J111" s="60">
        <f t="shared" si="5"/>
        <v>120</v>
      </c>
      <c r="K111" s="61"/>
    </row>
    <row r="112" spans="2:11" s="56" customFormat="1">
      <c r="B112" s="57"/>
      <c r="C112" s="64"/>
      <c r="D112" s="58" t="s">
        <v>201</v>
      </c>
      <c r="E112" s="67">
        <v>2</v>
      </c>
      <c r="F112" s="67" t="s">
        <v>188</v>
      </c>
      <c r="G112" s="67">
        <v>1</v>
      </c>
      <c r="H112" s="67" t="s">
        <v>19</v>
      </c>
      <c r="I112" s="60">
        <v>5</v>
      </c>
      <c r="J112" s="60">
        <f t="shared" si="5"/>
        <v>10</v>
      </c>
      <c r="K112" s="61"/>
    </row>
    <row r="113" spans="2:11" s="56" customFormat="1">
      <c r="B113" s="57"/>
      <c r="C113" s="64"/>
      <c r="D113" s="58" t="s">
        <v>202</v>
      </c>
      <c r="E113" s="67">
        <v>4</v>
      </c>
      <c r="F113" s="67" t="s">
        <v>188</v>
      </c>
      <c r="G113" s="67">
        <v>1</v>
      </c>
      <c r="H113" s="67" t="s">
        <v>19</v>
      </c>
      <c r="I113" s="60">
        <v>50</v>
      </c>
      <c r="J113" s="60">
        <f t="shared" si="5"/>
        <v>200</v>
      </c>
      <c r="K113" s="61"/>
    </row>
    <row r="114" spans="2:11" s="56" customFormat="1">
      <c r="B114" s="57"/>
      <c r="C114" s="64" t="s">
        <v>203</v>
      </c>
      <c r="D114" s="58" t="s">
        <v>204</v>
      </c>
      <c r="E114" s="67">
        <v>50</v>
      </c>
      <c r="F114" s="67" t="s">
        <v>197</v>
      </c>
      <c r="G114" s="67">
        <v>1</v>
      </c>
      <c r="H114" s="67" t="s">
        <v>19</v>
      </c>
      <c r="I114" s="60">
        <v>1</v>
      </c>
      <c r="J114" s="60">
        <f t="shared" si="5"/>
        <v>50</v>
      </c>
      <c r="K114" s="61"/>
    </row>
    <row r="115" spans="2:11" s="56" customFormat="1">
      <c r="B115" s="57"/>
      <c r="C115" s="64"/>
      <c r="D115" s="58" t="s">
        <v>205</v>
      </c>
      <c r="E115" s="67">
        <v>4</v>
      </c>
      <c r="F115" s="67" t="s">
        <v>190</v>
      </c>
      <c r="G115" s="67">
        <v>1</v>
      </c>
      <c r="H115" s="67" t="s">
        <v>19</v>
      </c>
      <c r="I115" s="60">
        <v>20</v>
      </c>
      <c r="J115" s="60">
        <f t="shared" si="5"/>
        <v>80</v>
      </c>
      <c r="K115" s="61"/>
    </row>
    <row r="116" spans="2:11" s="56" customFormat="1">
      <c r="B116" s="57"/>
      <c r="C116" s="64"/>
      <c r="D116" s="58" t="s">
        <v>206</v>
      </c>
      <c r="E116" s="67">
        <v>10</v>
      </c>
      <c r="F116" s="67" t="s">
        <v>190</v>
      </c>
      <c r="G116" s="67">
        <v>1</v>
      </c>
      <c r="H116" s="67" t="s">
        <v>19</v>
      </c>
      <c r="I116" s="60">
        <v>5</v>
      </c>
      <c r="J116" s="60">
        <f t="shared" si="5"/>
        <v>50</v>
      </c>
      <c r="K116" s="61" t="s">
        <v>207</v>
      </c>
    </row>
    <row r="117" spans="2:11" s="56" customFormat="1">
      <c r="B117" s="57"/>
      <c r="C117" s="64"/>
      <c r="D117" s="58" t="s">
        <v>475</v>
      </c>
      <c r="E117" s="67">
        <v>1</v>
      </c>
      <c r="F117" s="67" t="s">
        <v>18</v>
      </c>
      <c r="G117" s="67">
        <v>1</v>
      </c>
      <c r="H117" s="67" t="s">
        <v>19</v>
      </c>
      <c r="I117" s="60">
        <v>829</v>
      </c>
      <c r="J117" s="60">
        <f t="shared" si="5"/>
        <v>829</v>
      </c>
      <c r="K117" s="61"/>
    </row>
    <row r="118" spans="2:11" s="56" customFormat="1">
      <c r="B118" s="57"/>
      <c r="C118" s="64" t="s">
        <v>208</v>
      </c>
      <c r="D118" s="58" t="s">
        <v>209</v>
      </c>
      <c r="E118" s="67">
        <v>54</v>
      </c>
      <c r="F118" s="67" t="s">
        <v>32</v>
      </c>
      <c r="G118" s="67">
        <v>2</v>
      </c>
      <c r="H118" s="67" t="s">
        <v>19</v>
      </c>
      <c r="I118" s="60">
        <v>5</v>
      </c>
      <c r="J118" s="60">
        <f t="shared" si="5"/>
        <v>540</v>
      </c>
      <c r="K118" s="61" t="s">
        <v>210</v>
      </c>
    </row>
    <row r="119" spans="2:11" s="56" customFormat="1">
      <c r="B119" s="57"/>
      <c r="C119" s="64"/>
      <c r="D119" s="58" t="s">
        <v>211</v>
      </c>
      <c r="E119" s="67">
        <v>6</v>
      </c>
      <c r="F119" s="67" t="s">
        <v>190</v>
      </c>
      <c r="G119" s="67">
        <v>1</v>
      </c>
      <c r="H119" s="67" t="s">
        <v>19</v>
      </c>
      <c r="I119" s="60">
        <v>70</v>
      </c>
      <c r="J119" s="60">
        <f t="shared" si="5"/>
        <v>420</v>
      </c>
      <c r="K119" s="61"/>
    </row>
    <row r="120" spans="2:11" s="56" customFormat="1">
      <c r="B120" s="57"/>
      <c r="C120" s="64"/>
      <c r="D120" s="58" t="s">
        <v>212</v>
      </c>
      <c r="E120" s="67">
        <v>6</v>
      </c>
      <c r="F120" s="67" t="s">
        <v>190</v>
      </c>
      <c r="G120" s="67">
        <v>2</v>
      </c>
      <c r="H120" s="67" t="s">
        <v>198</v>
      </c>
      <c r="I120" s="60">
        <v>5</v>
      </c>
      <c r="J120" s="60">
        <f t="shared" si="5"/>
        <v>60</v>
      </c>
      <c r="K120" s="61"/>
    </row>
    <row r="121" spans="2:11" s="56" customFormat="1">
      <c r="B121" s="57"/>
      <c r="C121" s="64"/>
      <c r="D121" s="58" t="s">
        <v>213</v>
      </c>
      <c r="E121" s="67">
        <v>60</v>
      </c>
      <c r="F121" s="67" t="s">
        <v>190</v>
      </c>
      <c r="G121" s="67">
        <v>1</v>
      </c>
      <c r="H121" s="67" t="s">
        <v>19</v>
      </c>
      <c r="I121" s="60">
        <v>1</v>
      </c>
      <c r="J121" s="60">
        <f t="shared" si="5"/>
        <v>60</v>
      </c>
      <c r="K121" s="61"/>
    </row>
    <row r="122" spans="2:11" s="56" customFormat="1">
      <c r="B122" s="57"/>
      <c r="C122" s="64"/>
      <c r="D122" s="58" t="s">
        <v>476</v>
      </c>
      <c r="E122" s="67">
        <v>1</v>
      </c>
      <c r="F122" s="67" t="s">
        <v>190</v>
      </c>
      <c r="G122" s="67">
        <v>1</v>
      </c>
      <c r="H122" s="67" t="s">
        <v>19</v>
      </c>
      <c r="I122" s="60">
        <v>200</v>
      </c>
      <c r="J122" s="60">
        <f t="shared" si="5"/>
        <v>200</v>
      </c>
      <c r="K122" s="61"/>
    </row>
    <row r="123" spans="2:11" s="56" customFormat="1">
      <c r="B123" s="57"/>
      <c r="C123" s="64" t="s">
        <v>214</v>
      </c>
      <c r="D123" s="58" t="s">
        <v>215</v>
      </c>
      <c r="E123" s="67">
        <v>30</v>
      </c>
      <c r="F123" s="67" t="s">
        <v>190</v>
      </c>
      <c r="G123" s="67">
        <v>1</v>
      </c>
      <c r="H123" s="67" t="s">
        <v>19</v>
      </c>
      <c r="I123" s="60">
        <v>10</v>
      </c>
      <c r="J123" s="60">
        <f t="shared" si="5"/>
        <v>300</v>
      </c>
      <c r="K123" s="61" t="s">
        <v>216</v>
      </c>
    </row>
    <row r="124" spans="2:11" s="56" customFormat="1">
      <c r="B124" s="57"/>
      <c r="C124" s="64"/>
      <c r="D124" s="58" t="s">
        <v>217</v>
      </c>
      <c r="E124" s="67">
        <v>50</v>
      </c>
      <c r="F124" s="67" t="s">
        <v>190</v>
      </c>
      <c r="G124" s="67">
        <v>1</v>
      </c>
      <c r="H124" s="67" t="s">
        <v>19</v>
      </c>
      <c r="I124" s="60">
        <v>3</v>
      </c>
      <c r="J124" s="60">
        <f t="shared" si="5"/>
        <v>150</v>
      </c>
      <c r="K124" s="61"/>
    </row>
    <row r="125" spans="2:11" s="56" customFormat="1">
      <c r="B125" s="57"/>
      <c r="C125" s="64"/>
      <c r="D125" s="58" t="s">
        <v>218</v>
      </c>
      <c r="E125" s="67">
        <v>40</v>
      </c>
      <c r="F125" s="67" t="s">
        <v>190</v>
      </c>
      <c r="G125" s="67">
        <v>1</v>
      </c>
      <c r="H125" s="67" t="s">
        <v>19</v>
      </c>
      <c r="I125" s="60">
        <v>5</v>
      </c>
      <c r="J125" s="60">
        <f t="shared" si="5"/>
        <v>200</v>
      </c>
      <c r="K125" s="61"/>
    </row>
    <row r="126" spans="2:11" s="56" customFormat="1">
      <c r="B126" s="57"/>
      <c r="C126" s="64"/>
      <c r="D126" s="58" t="s">
        <v>219</v>
      </c>
      <c r="E126" s="67">
        <v>1</v>
      </c>
      <c r="F126" s="67" t="s">
        <v>18</v>
      </c>
      <c r="G126" s="67">
        <v>1</v>
      </c>
      <c r="H126" s="67" t="s">
        <v>19</v>
      </c>
      <c r="I126" s="60">
        <v>185.23</v>
      </c>
      <c r="J126" s="60">
        <f t="shared" si="5"/>
        <v>185.23</v>
      </c>
      <c r="K126" s="61" t="s">
        <v>220</v>
      </c>
    </row>
    <row r="127" spans="2:11" s="56" customFormat="1">
      <c r="B127" s="57"/>
      <c r="C127" s="64"/>
      <c r="D127" s="58" t="s">
        <v>221</v>
      </c>
      <c r="E127" s="67">
        <v>1</v>
      </c>
      <c r="F127" s="67" t="s">
        <v>18</v>
      </c>
      <c r="G127" s="67">
        <v>1</v>
      </c>
      <c r="H127" s="67" t="s">
        <v>19</v>
      </c>
      <c r="I127" s="60">
        <v>90.8</v>
      </c>
      <c r="J127" s="60">
        <f t="shared" si="5"/>
        <v>90.8</v>
      </c>
      <c r="K127" s="61" t="s">
        <v>222</v>
      </c>
    </row>
    <row r="128" spans="2:11" s="56" customFormat="1">
      <c r="B128" s="57"/>
      <c r="C128" s="64"/>
      <c r="D128" s="58" t="s">
        <v>223</v>
      </c>
      <c r="E128" s="67">
        <v>1</v>
      </c>
      <c r="F128" s="67" t="s">
        <v>18</v>
      </c>
      <c r="G128" s="67">
        <v>1</v>
      </c>
      <c r="H128" s="67" t="s">
        <v>19</v>
      </c>
      <c r="I128" s="60">
        <v>399</v>
      </c>
      <c r="J128" s="60">
        <f t="shared" si="5"/>
        <v>399</v>
      </c>
      <c r="K128" s="61"/>
    </row>
    <row r="129" spans="2:11" s="56" customFormat="1">
      <c r="B129" s="57"/>
      <c r="C129" s="64" t="s">
        <v>224</v>
      </c>
      <c r="D129" s="58" t="s">
        <v>225</v>
      </c>
      <c r="E129" s="67">
        <v>17</v>
      </c>
      <c r="F129" s="67" t="s">
        <v>190</v>
      </c>
      <c r="G129" s="67">
        <v>1</v>
      </c>
      <c r="H129" s="67" t="s">
        <v>198</v>
      </c>
      <c r="I129" s="60">
        <v>90</v>
      </c>
      <c r="J129" s="60">
        <f t="shared" si="5"/>
        <v>1530</v>
      </c>
      <c r="K129" s="61"/>
    </row>
    <row r="130" spans="2:11" s="56" customFormat="1">
      <c r="B130" s="57"/>
      <c r="C130" s="64"/>
      <c r="D130" s="58" t="s">
        <v>226</v>
      </c>
      <c r="E130" s="67">
        <v>32</v>
      </c>
      <c r="F130" s="67" t="s">
        <v>190</v>
      </c>
      <c r="G130" s="67">
        <v>1</v>
      </c>
      <c r="H130" s="67" t="s">
        <v>19</v>
      </c>
      <c r="I130" s="60">
        <v>5</v>
      </c>
      <c r="J130" s="60">
        <f t="shared" si="5"/>
        <v>160</v>
      </c>
      <c r="K130" s="61"/>
    </row>
    <row r="131" spans="2:11" s="56" customFormat="1">
      <c r="B131" s="57"/>
      <c r="C131" s="64"/>
      <c r="D131" s="58" t="s">
        <v>227</v>
      </c>
      <c r="E131" s="67">
        <v>4</v>
      </c>
      <c r="F131" s="67" t="s">
        <v>190</v>
      </c>
      <c r="G131" s="67">
        <v>1</v>
      </c>
      <c r="H131" s="67" t="s">
        <v>19</v>
      </c>
      <c r="I131" s="60">
        <v>45.71</v>
      </c>
      <c r="J131" s="60">
        <f t="shared" si="5"/>
        <v>182.84</v>
      </c>
      <c r="K131" s="61"/>
    </row>
    <row r="132" spans="2:11" s="56" customFormat="1">
      <c r="B132" s="57"/>
      <c r="C132" s="64"/>
      <c r="D132" s="58" t="s">
        <v>228</v>
      </c>
      <c r="E132" s="67">
        <v>1</v>
      </c>
      <c r="F132" s="67" t="s">
        <v>18</v>
      </c>
      <c r="G132" s="67">
        <v>1</v>
      </c>
      <c r="H132" s="67" t="s">
        <v>19</v>
      </c>
      <c r="I132" s="60">
        <v>149</v>
      </c>
      <c r="J132" s="60">
        <f t="shared" si="5"/>
        <v>149</v>
      </c>
      <c r="K132" s="61"/>
    </row>
    <row r="133" spans="2:11" s="56" customFormat="1">
      <c r="B133" s="57"/>
      <c r="C133" s="64" t="s">
        <v>229</v>
      </c>
      <c r="D133" s="58" t="s">
        <v>230</v>
      </c>
      <c r="E133" s="67">
        <v>6</v>
      </c>
      <c r="F133" s="67" t="s">
        <v>190</v>
      </c>
      <c r="G133" s="67">
        <v>2</v>
      </c>
      <c r="H133" s="67" t="s">
        <v>19</v>
      </c>
      <c r="I133" s="60">
        <v>35</v>
      </c>
      <c r="J133" s="60">
        <f t="shared" si="5"/>
        <v>420</v>
      </c>
      <c r="K133" s="61" t="s">
        <v>231</v>
      </c>
    </row>
    <row r="134" spans="2:11" s="56" customFormat="1">
      <c r="B134" s="57"/>
      <c r="C134" s="64"/>
      <c r="D134" s="58" t="s">
        <v>232</v>
      </c>
      <c r="E134" s="67">
        <v>1</v>
      </c>
      <c r="F134" s="67" t="s">
        <v>233</v>
      </c>
      <c r="G134" s="67">
        <v>1</v>
      </c>
      <c r="H134" s="67" t="s">
        <v>19</v>
      </c>
      <c r="I134" s="60">
        <v>300</v>
      </c>
      <c r="J134" s="60">
        <f t="shared" si="5"/>
        <v>300</v>
      </c>
      <c r="K134" s="61"/>
    </row>
    <row r="135" spans="2:11" s="56" customFormat="1">
      <c r="B135" s="57"/>
      <c r="C135" s="64"/>
      <c r="D135" s="58" t="s">
        <v>234</v>
      </c>
      <c r="E135" s="67">
        <v>5</v>
      </c>
      <c r="F135" s="67" t="s">
        <v>233</v>
      </c>
      <c r="G135" s="67">
        <v>1</v>
      </c>
      <c r="H135" s="67" t="s">
        <v>19</v>
      </c>
      <c r="I135" s="60">
        <v>80</v>
      </c>
      <c r="J135" s="60">
        <f t="shared" si="5"/>
        <v>400</v>
      </c>
      <c r="K135" s="61"/>
    </row>
    <row r="136" spans="2:11" s="56" customFormat="1">
      <c r="B136" s="57"/>
      <c r="C136" s="64"/>
      <c r="D136" s="58" t="s">
        <v>235</v>
      </c>
      <c r="E136" s="67">
        <v>2</v>
      </c>
      <c r="F136" s="67" t="s">
        <v>236</v>
      </c>
      <c r="G136" s="67">
        <v>1</v>
      </c>
      <c r="H136" s="67" t="s">
        <v>19</v>
      </c>
      <c r="I136" s="60">
        <v>40</v>
      </c>
      <c r="J136" s="60">
        <f t="shared" si="5"/>
        <v>80</v>
      </c>
      <c r="K136" s="61"/>
    </row>
    <row r="137" spans="2:11" s="56" customFormat="1">
      <c r="B137" s="57"/>
      <c r="C137" s="58" t="s">
        <v>237</v>
      </c>
      <c r="D137" s="58" t="s">
        <v>238</v>
      </c>
      <c r="E137" s="67">
        <v>1</v>
      </c>
      <c r="F137" s="67" t="s">
        <v>18</v>
      </c>
      <c r="G137" s="67">
        <v>1</v>
      </c>
      <c r="H137" s="67" t="s">
        <v>19</v>
      </c>
      <c r="I137" s="60">
        <v>221</v>
      </c>
      <c r="J137" s="60">
        <f t="shared" si="5"/>
        <v>221</v>
      </c>
      <c r="K137" s="61"/>
    </row>
    <row r="138" spans="2:11" s="56" customFormat="1">
      <c r="B138" s="57"/>
      <c r="C138" s="64" t="s">
        <v>239</v>
      </c>
      <c r="D138" s="58" t="s">
        <v>240</v>
      </c>
      <c r="E138" s="38">
        <v>12</v>
      </c>
      <c r="F138" s="59" t="s">
        <v>241</v>
      </c>
      <c r="G138" s="38">
        <v>1</v>
      </c>
      <c r="H138" s="38" t="s">
        <v>19</v>
      </c>
      <c r="I138" s="60">
        <v>288</v>
      </c>
      <c r="J138" s="60">
        <f t="shared" si="5"/>
        <v>3456</v>
      </c>
      <c r="K138" s="61"/>
    </row>
    <row r="139" spans="2:11" s="56" customFormat="1">
      <c r="B139" s="57"/>
      <c r="C139" s="64"/>
      <c r="D139" s="58" t="s">
        <v>242</v>
      </c>
      <c r="E139" s="38">
        <v>1</v>
      </c>
      <c r="F139" s="59" t="s">
        <v>18</v>
      </c>
      <c r="G139" s="38">
        <v>1</v>
      </c>
      <c r="H139" s="38" t="s">
        <v>19</v>
      </c>
      <c r="I139" s="60">
        <v>300</v>
      </c>
      <c r="J139" s="60">
        <f t="shared" si="5"/>
        <v>300</v>
      </c>
      <c r="K139" s="61"/>
    </row>
    <row r="140" spans="2:11" s="56" customFormat="1" ht="30">
      <c r="B140" s="57"/>
      <c r="C140" s="64" t="s">
        <v>243</v>
      </c>
      <c r="D140" s="58" t="s">
        <v>244</v>
      </c>
      <c r="E140" s="67">
        <v>1</v>
      </c>
      <c r="F140" s="67" t="s">
        <v>18</v>
      </c>
      <c r="G140" s="67">
        <v>1</v>
      </c>
      <c r="H140" s="67" t="s">
        <v>19</v>
      </c>
      <c r="I140" s="60">
        <v>650.73</v>
      </c>
      <c r="J140" s="60">
        <f t="shared" si="5"/>
        <v>650.73</v>
      </c>
      <c r="K140" s="61" t="s">
        <v>245</v>
      </c>
    </row>
    <row r="141" spans="2:11" s="56" customFormat="1">
      <c r="B141" s="57"/>
      <c r="C141" s="64"/>
      <c r="D141" s="58" t="s">
        <v>246</v>
      </c>
      <c r="E141" s="67">
        <v>12</v>
      </c>
      <c r="F141" s="67" t="s">
        <v>190</v>
      </c>
      <c r="G141" s="67">
        <v>1</v>
      </c>
      <c r="H141" s="67" t="s">
        <v>19</v>
      </c>
      <c r="I141" s="60">
        <v>88.558300000000003</v>
      </c>
      <c r="J141" s="60">
        <f t="shared" si="5"/>
        <v>1062.6995999999999</v>
      </c>
      <c r="K141" s="61"/>
    </row>
    <row r="142" spans="2:11" s="56" customFormat="1">
      <c r="B142" s="57"/>
      <c r="C142" s="64"/>
      <c r="D142" s="58" t="s">
        <v>247</v>
      </c>
      <c r="E142" s="67">
        <v>1</v>
      </c>
      <c r="F142" s="67" t="s">
        <v>96</v>
      </c>
      <c r="G142" s="67">
        <v>15</v>
      </c>
      <c r="H142" s="67" t="s">
        <v>96</v>
      </c>
      <c r="I142" s="60">
        <v>32</v>
      </c>
      <c r="J142" s="60">
        <f t="shared" si="5"/>
        <v>480</v>
      </c>
      <c r="K142" s="61" t="s">
        <v>248</v>
      </c>
    </row>
    <row r="143" spans="2:11" s="56" customFormat="1">
      <c r="B143" s="57"/>
      <c r="C143" s="64"/>
      <c r="D143" s="58" t="s">
        <v>249</v>
      </c>
      <c r="E143" s="67">
        <v>1</v>
      </c>
      <c r="F143" s="67" t="s">
        <v>18</v>
      </c>
      <c r="G143" s="67">
        <v>1</v>
      </c>
      <c r="H143" s="67" t="s">
        <v>19</v>
      </c>
      <c r="I143" s="60">
        <v>565.91</v>
      </c>
      <c r="J143" s="60">
        <f t="shared" si="5"/>
        <v>565.91</v>
      </c>
      <c r="K143" s="61" t="s">
        <v>250</v>
      </c>
    </row>
    <row r="144" spans="2:11" s="56" customFormat="1">
      <c r="B144" s="57"/>
      <c r="C144" s="64" t="s">
        <v>251</v>
      </c>
      <c r="D144" s="58" t="s">
        <v>252</v>
      </c>
      <c r="E144" s="67">
        <v>15</v>
      </c>
      <c r="F144" s="67" t="s">
        <v>236</v>
      </c>
      <c r="G144" s="67">
        <v>1</v>
      </c>
      <c r="H144" s="67" t="s">
        <v>19</v>
      </c>
      <c r="I144" s="60">
        <v>125.08333</v>
      </c>
      <c r="J144" s="60">
        <f t="shared" si="5"/>
        <v>1876.2499500000001</v>
      </c>
      <c r="K144" s="61" t="s">
        <v>253</v>
      </c>
    </row>
    <row r="145" spans="2:11" s="56" customFormat="1">
      <c r="B145" s="57"/>
      <c r="C145" s="64"/>
      <c r="D145" s="58" t="s">
        <v>254</v>
      </c>
      <c r="E145" s="67">
        <v>2</v>
      </c>
      <c r="F145" s="67" t="s">
        <v>190</v>
      </c>
      <c r="G145" s="67">
        <v>1</v>
      </c>
      <c r="H145" s="67" t="s">
        <v>19</v>
      </c>
      <c r="I145" s="60">
        <v>100</v>
      </c>
      <c r="J145" s="60">
        <f t="shared" si="5"/>
        <v>200</v>
      </c>
      <c r="K145" s="61"/>
    </row>
    <row r="146" spans="2:11" s="56" customFormat="1">
      <c r="B146" s="57"/>
      <c r="C146" s="64"/>
      <c r="D146" s="58" t="s">
        <v>255</v>
      </c>
      <c r="E146" s="67">
        <v>60</v>
      </c>
      <c r="F146" s="67" t="s">
        <v>190</v>
      </c>
      <c r="G146" s="67">
        <v>2</v>
      </c>
      <c r="H146" s="67" t="s">
        <v>188</v>
      </c>
      <c r="I146" s="60">
        <v>5</v>
      </c>
      <c r="J146" s="60">
        <f t="shared" si="5"/>
        <v>600</v>
      </c>
      <c r="K146" s="61"/>
    </row>
    <row r="147" spans="2:11" s="56" customFormat="1">
      <c r="B147" s="57"/>
      <c r="C147" s="64"/>
      <c r="D147" s="58" t="s">
        <v>256</v>
      </c>
      <c r="E147" s="67">
        <v>60</v>
      </c>
      <c r="F147" s="67" t="s">
        <v>236</v>
      </c>
      <c r="G147" s="67">
        <v>1</v>
      </c>
      <c r="H147" s="67" t="s">
        <v>19</v>
      </c>
      <c r="I147" s="60">
        <v>9.8833300000000008</v>
      </c>
      <c r="J147" s="60">
        <f t="shared" si="5"/>
        <v>592.99980000000005</v>
      </c>
      <c r="K147" s="61"/>
    </row>
    <row r="148" spans="2:11" s="56" customFormat="1">
      <c r="B148" s="57"/>
      <c r="C148" s="64"/>
      <c r="D148" s="58" t="s">
        <v>257</v>
      </c>
      <c r="E148" s="67">
        <v>60</v>
      </c>
      <c r="F148" s="67" t="s">
        <v>190</v>
      </c>
      <c r="G148" s="67">
        <v>1</v>
      </c>
      <c r="H148" s="67" t="s">
        <v>19</v>
      </c>
      <c r="I148" s="60">
        <v>9.6166599999999995</v>
      </c>
      <c r="J148" s="60">
        <f t="shared" si="5"/>
        <v>576.99959999999999</v>
      </c>
      <c r="K148" s="61"/>
    </row>
    <row r="149" spans="2:11" s="56" customFormat="1">
      <c r="B149" s="57"/>
      <c r="C149" s="64"/>
      <c r="D149" s="58" t="s">
        <v>258</v>
      </c>
      <c r="E149" s="67">
        <v>46</v>
      </c>
      <c r="F149" s="67" t="s">
        <v>236</v>
      </c>
      <c r="G149" s="67">
        <v>1</v>
      </c>
      <c r="H149" s="67" t="s">
        <v>19</v>
      </c>
      <c r="I149" s="60">
        <v>68.891300000000001</v>
      </c>
      <c r="J149" s="60">
        <f t="shared" si="5"/>
        <v>3168.9998000000001</v>
      </c>
      <c r="K149" s="61"/>
    </row>
    <row r="150" spans="2:11" s="56" customFormat="1">
      <c r="B150" s="57"/>
      <c r="C150" s="64"/>
      <c r="D150" s="58" t="s">
        <v>259</v>
      </c>
      <c r="E150" s="67">
        <v>60</v>
      </c>
      <c r="F150" s="67" t="s">
        <v>190</v>
      </c>
      <c r="G150" s="67">
        <v>1</v>
      </c>
      <c r="H150" s="67" t="s">
        <v>19</v>
      </c>
      <c r="I150" s="60">
        <v>2.35</v>
      </c>
      <c r="J150" s="60">
        <f t="shared" si="5"/>
        <v>141</v>
      </c>
      <c r="K150" s="61"/>
    </row>
    <row r="151" spans="2:11" s="56" customFormat="1">
      <c r="B151" s="57"/>
      <c r="C151" s="64"/>
      <c r="D151" s="58" t="s">
        <v>260</v>
      </c>
      <c r="E151" s="67">
        <v>1</v>
      </c>
      <c r="F151" s="67" t="s">
        <v>18</v>
      </c>
      <c r="G151" s="67">
        <v>1</v>
      </c>
      <c r="H151" s="67" t="s">
        <v>19</v>
      </c>
      <c r="I151" s="60">
        <v>74.73</v>
      </c>
      <c r="J151" s="60">
        <f t="shared" si="5"/>
        <v>74.73</v>
      </c>
      <c r="K151" s="61" t="s">
        <v>261</v>
      </c>
    </row>
    <row r="152" spans="2:11" s="56" customFormat="1">
      <c r="B152" s="57"/>
      <c r="C152" s="64"/>
      <c r="D152" s="58" t="s">
        <v>262</v>
      </c>
      <c r="E152" s="67">
        <v>1</v>
      </c>
      <c r="F152" s="67" t="s">
        <v>18</v>
      </c>
      <c r="G152" s="67">
        <v>1</v>
      </c>
      <c r="H152" s="67" t="s">
        <v>19</v>
      </c>
      <c r="I152" s="60">
        <v>73.209999999999994</v>
      </c>
      <c r="J152" s="60">
        <f t="shared" si="5"/>
        <v>73.209999999999994</v>
      </c>
      <c r="K152" s="61"/>
    </row>
    <row r="153" spans="2:11" s="56" customFormat="1">
      <c r="B153" s="57"/>
      <c r="C153" s="64"/>
      <c r="D153" s="58" t="s">
        <v>263</v>
      </c>
      <c r="E153" s="67">
        <v>1</v>
      </c>
      <c r="F153" s="67" t="s">
        <v>18</v>
      </c>
      <c r="G153" s="67">
        <v>1</v>
      </c>
      <c r="H153" s="67" t="s">
        <v>19</v>
      </c>
      <c r="I153" s="60">
        <v>156.22</v>
      </c>
      <c r="J153" s="60">
        <f t="shared" si="5"/>
        <v>156.22</v>
      </c>
      <c r="K153" s="61"/>
    </row>
    <row r="154" spans="2:11" s="56" customFormat="1">
      <c r="B154" s="57"/>
      <c r="C154" s="64"/>
      <c r="D154" s="58" t="s">
        <v>264</v>
      </c>
      <c r="E154" s="67">
        <v>1</v>
      </c>
      <c r="F154" s="67" t="s">
        <v>18</v>
      </c>
      <c r="G154" s="67">
        <v>1</v>
      </c>
      <c r="H154" s="67" t="s">
        <v>19</v>
      </c>
      <c r="I154" s="60">
        <v>147.09</v>
      </c>
      <c r="J154" s="60">
        <f t="shared" si="5"/>
        <v>147.09</v>
      </c>
      <c r="K154" s="61"/>
    </row>
    <row r="155" spans="2:11" s="56" customFormat="1">
      <c r="B155" s="57"/>
      <c r="C155" s="64"/>
      <c r="D155" s="58" t="s">
        <v>265</v>
      </c>
      <c r="E155" s="67">
        <v>1</v>
      </c>
      <c r="F155" s="67" t="s">
        <v>18</v>
      </c>
      <c r="G155" s="67">
        <v>1</v>
      </c>
      <c r="H155" s="67" t="s">
        <v>19</v>
      </c>
      <c r="I155" s="60">
        <v>240.15</v>
      </c>
      <c r="J155" s="60">
        <f t="shared" si="5"/>
        <v>240.15</v>
      </c>
      <c r="K155" s="61"/>
    </row>
    <row r="156" spans="2:11" s="56" customFormat="1">
      <c r="B156" s="57"/>
      <c r="C156" s="64"/>
      <c r="D156" s="58" t="s">
        <v>267</v>
      </c>
      <c r="E156" s="67">
        <v>1</v>
      </c>
      <c r="F156" s="67" t="s">
        <v>18</v>
      </c>
      <c r="G156" s="67">
        <v>1</v>
      </c>
      <c r="H156" s="67" t="s">
        <v>19</v>
      </c>
      <c r="I156" s="60">
        <v>711.4</v>
      </c>
      <c r="J156" s="60">
        <f t="shared" si="5"/>
        <v>711.4</v>
      </c>
      <c r="K156" s="61" t="s">
        <v>268</v>
      </c>
    </row>
    <row r="157" spans="2:11" s="56" customFormat="1">
      <c r="B157" s="57"/>
      <c r="C157" s="64"/>
      <c r="D157" s="58" t="s">
        <v>269</v>
      </c>
      <c r="E157" s="67">
        <v>1</v>
      </c>
      <c r="F157" s="67" t="s">
        <v>18</v>
      </c>
      <c r="G157" s="67">
        <v>1</v>
      </c>
      <c r="H157" s="67" t="s">
        <v>19</v>
      </c>
      <c r="I157" s="60">
        <v>289.08</v>
      </c>
      <c r="J157" s="60">
        <f t="shared" si="5"/>
        <v>289.08</v>
      </c>
      <c r="K157" s="61" t="s">
        <v>270</v>
      </c>
    </row>
    <row r="158" spans="2:11" s="56" customFormat="1">
      <c r="B158" s="57"/>
      <c r="C158" s="58" t="s">
        <v>271</v>
      </c>
      <c r="D158" s="58" t="s">
        <v>272</v>
      </c>
      <c r="E158" s="67">
        <v>5</v>
      </c>
      <c r="F158" s="67" t="s">
        <v>273</v>
      </c>
      <c r="G158" s="67">
        <v>4</v>
      </c>
      <c r="H158" s="67" t="s">
        <v>112</v>
      </c>
      <c r="I158" s="60">
        <v>80</v>
      </c>
      <c r="J158" s="60">
        <f t="shared" si="5"/>
        <v>1600</v>
      </c>
      <c r="K158" s="61" t="s">
        <v>274</v>
      </c>
    </row>
    <row r="159" spans="2:11" s="56" customFormat="1">
      <c r="B159" s="57"/>
      <c r="C159" s="64" t="s">
        <v>275</v>
      </c>
      <c r="D159" s="58" t="s">
        <v>276</v>
      </c>
      <c r="E159" s="67">
        <v>72</v>
      </c>
      <c r="F159" s="67" t="s">
        <v>266</v>
      </c>
      <c r="G159" s="67">
        <v>1</v>
      </c>
      <c r="H159" s="67" t="s">
        <v>277</v>
      </c>
      <c r="I159" s="60">
        <v>100</v>
      </c>
      <c r="J159" s="60">
        <f t="shared" si="5"/>
        <v>7200</v>
      </c>
      <c r="K159" s="61" t="s">
        <v>101</v>
      </c>
    </row>
    <row r="160" spans="2:11" s="56" customFormat="1">
      <c r="B160" s="57"/>
      <c r="C160" s="64"/>
      <c r="D160" s="58" t="s">
        <v>278</v>
      </c>
      <c r="E160" s="67">
        <v>21</v>
      </c>
      <c r="F160" s="67" t="s">
        <v>279</v>
      </c>
      <c r="G160" s="67">
        <v>1</v>
      </c>
      <c r="H160" s="67" t="s">
        <v>19</v>
      </c>
      <c r="I160" s="60">
        <v>268</v>
      </c>
      <c r="J160" s="60">
        <f t="shared" si="5"/>
        <v>5628</v>
      </c>
      <c r="K160" s="61" t="s">
        <v>280</v>
      </c>
    </row>
    <row r="161" spans="2:11" s="56" customFormat="1">
      <c r="B161" s="57"/>
      <c r="C161" s="64"/>
      <c r="D161" s="58" t="s">
        <v>281</v>
      </c>
      <c r="E161" s="67">
        <v>1</v>
      </c>
      <c r="F161" s="67" t="s">
        <v>18</v>
      </c>
      <c r="G161" s="67">
        <v>1</v>
      </c>
      <c r="H161" s="67" t="s">
        <v>19</v>
      </c>
      <c r="I161" s="60">
        <v>1558</v>
      </c>
      <c r="J161" s="60">
        <f t="shared" si="5"/>
        <v>1558</v>
      </c>
      <c r="K161" s="61" t="s">
        <v>282</v>
      </c>
    </row>
    <row r="162" spans="2:11" s="56" customFormat="1">
      <c r="B162" s="57"/>
      <c r="C162" s="64" t="s">
        <v>283</v>
      </c>
      <c r="D162" s="58" t="s">
        <v>284</v>
      </c>
      <c r="E162" s="67">
        <v>1</v>
      </c>
      <c r="F162" s="67" t="s">
        <v>190</v>
      </c>
      <c r="G162" s="67">
        <v>1</v>
      </c>
      <c r="H162" s="67" t="s">
        <v>19</v>
      </c>
      <c r="I162" s="60">
        <v>2799</v>
      </c>
      <c r="J162" s="60">
        <f t="shared" si="5"/>
        <v>2799</v>
      </c>
      <c r="K162" s="61"/>
    </row>
    <row r="163" spans="2:11" s="56" customFormat="1">
      <c r="B163" s="57"/>
      <c r="C163" s="64"/>
      <c r="D163" s="58" t="s">
        <v>285</v>
      </c>
      <c r="E163" s="67">
        <v>2</v>
      </c>
      <c r="F163" s="67" t="s">
        <v>190</v>
      </c>
      <c r="G163" s="67">
        <v>1</v>
      </c>
      <c r="H163" s="67" t="s">
        <v>19</v>
      </c>
      <c r="I163" s="60">
        <v>1249</v>
      </c>
      <c r="J163" s="60">
        <f t="shared" si="5"/>
        <v>2498</v>
      </c>
      <c r="K163" s="61"/>
    </row>
    <row r="164" spans="2:11" s="56" customFormat="1">
      <c r="B164" s="57"/>
      <c r="C164" s="64"/>
      <c r="D164" s="58" t="s">
        <v>286</v>
      </c>
      <c r="E164" s="67">
        <v>2</v>
      </c>
      <c r="F164" s="67" t="s">
        <v>190</v>
      </c>
      <c r="G164" s="67">
        <v>1</v>
      </c>
      <c r="H164" s="67" t="s">
        <v>19</v>
      </c>
      <c r="I164" s="60">
        <v>1399</v>
      </c>
      <c r="J164" s="60">
        <f t="shared" si="5"/>
        <v>2798</v>
      </c>
      <c r="K164" s="61"/>
    </row>
    <row r="165" spans="2:11" s="56" customFormat="1">
      <c r="B165" s="57"/>
      <c r="C165" s="64"/>
      <c r="D165" s="58" t="s">
        <v>287</v>
      </c>
      <c r="E165" s="67">
        <v>3</v>
      </c>
      <c r="F165" s="67" t="s">
        <v>190</v>
      </c>
      <c r="G165" s="67">
        <v>1</v>
      </c>
      <c r="H165" s="67" t="s">
        <v>19</v>
      </c>
      <c r="I165" s="60">
        <v>473.47300000000001</v>
      </c>
      <c r="J165" s="60">
        <f t="shared" si="5"/>
        <v>1420.4190000000001</v>
      </c>
      <c r="K165" s="61"/>
    </row>
    <row r="166" spans="2:11" s="56" customFormat="1">
      <c r="B166" s="57"/>
      <c r="C166" s="64"/>
      <c r="D166" s="58" t="s">
        <v>288</v>
      </c>
      <c r="E166" s="67">
        <v>3</v>
      </c>
      <c r="F166" s="67" t="s">
        <v>190</v>
      </c>
      <c r="G166" s="67">
        <v>1</v>
      </c>
      <c r="H166" s="67" t="s">
        <v>19</v>
      </c>
      <c r="I166" s="60">
        <v>379</v>
      </c>
      <c r="J166" s="60">
        <f t="shared" si="5"/>
        <v>1137</v>
      </c>
      <c r="K166" s="61"/>
    </row>
    <row r="167" spans="2:11" s="56" customFormat="1">
      <c r="B167" s="57"/>
      <c r="C167" s="58" t="s">
        <v>17</v>
      </c>
      <c r="D167" s="58" t="s">
        <v>289</v>
      </c>
      <c r="E167" s="67">
        <v>1</v>
      </c>
      <c r="F167" s="67" t="s">
        <v>18</v>
      </c>
      <c r="G167" s="67">
        <v>1</v>
      </c>
      <c r="H167" s="67" t="s">
        <v>19</v>
      </c>
      <c r="I167" s="60">
        <v>2677.81</v>
      </c>
      <c r="J167" s="60">
        <f t="shared" si="5"/>
        <v>2677.81</v>
      </c>
      <c r="K167" s="61" t="s">
        <v>282</v>
      </c>
    </row>
    <row r="168" spans="2:11" s="56" customFormat="1">
      <c r="B168" s="57"/>
      <c r="C168" s="58" t="s">
        <v>290</v>
      </c>
      <c r="D168" s="58" t="s">
        <v>291</v>
      </c>
      <c r="E168" s="67">
        <v>1</v>
      </c>
      <c r="F168" s="67" t="s">
        <v>18</v>
      </c>
      <c r="G168" s="67">
        <v>1</v>
      </c>
      <c r="H168" s="67" t="s">
        <v>19</v>
      </c>
      <c r="I168" s="60">
        <v>185</v>
      </c>
      <c r="J168" s="60">
        <f t="shared" si="5"/>
        <v>185</v>
      </c>
      <c r="K168" s="61"/>
    </row>
    <row r="169" spans="2:11" s="56" customFormat="1">
      <c r="B169" s="57"/>
      <c r="C169" s="58" t="s">
        <v>292</v>
      </c>
      <c r="D169" s="58" t="s">
        <v>293</v>
      </c>
      <c r="E169" s="67">
        <v>1</v>
      </c>
      <c r="F169" s="67" t="s">
        <v>190</v>
      </c>
      <c r="G169" s="67">
        <v>1</v>
      </c>
      <c r="H169" s="67" t="s">
        <v>19</v>
      </c>
      <c r="I169" s="60">
        <v>2000</v>
      </c>
      <c r="J169" s="60">
        <f t="shared" ref="J169:J173" si="6">E169*G169*I169</f>
        <v>2000</v>
      </c>
      <c r="K169" s="61"/>
    </row>
    <row r="170" spans="2:11" s="56" customFormat="1">
      <c r="B170" s="57"/>
      <c r="C170" s="58" t="s">
        <v>294</v>
      </c>
      <c r="D170" s="58" t="s">
        <v>295</v>
      </c>
      <c r="E170" s="67">
        <v>1</v>
      </c>
      <c r="F170" s="67" t="s">
        <v>18</v>
      </c>
      <c r="G170" s="67">
        <v>1</v>
      </c>
      <c r="H170" s="67" t="s">
        <v>19</v>
      </c>
      <c r="I170" s="60">
        <v>334.71</v>
      </c>
      <c r="J170" s="60">
        <f t="shared" si="6"/>
        <v>334.71</v>
      </c>
      <c r="K170" s="61"/>
    </row>
    <row r="171" spans="2:11" s="56" customFormat="1" ht="30">
      <c r="B171" s="57"/>
      <c r="C171" s="58" t="s">
        <v>296</v>
      </c>
      <c r="D171" s="58" t="s">
        <v>297</v>
      </c>
      <c r="E171" s="67">
        <v>1</v>
      </c>
      <c r="F171" s="67" t="s">
        <v>18</v>
      </c>
      <c r="G171" s="67">
        <v>1</v>
      </c>
      <c r="H171" s="67" t="s">
        <v>19</v>
      </c>
      <c r="I171" s="60">
        <v>254.52</v>
      </c>
      <c r="J171" s="60">
        <f t="shared" si="6"/>
        <v>254.52</v>
      </c>
      <c r="K171" s="61"/>
    </row>
    <row r="172" spans="2:11" s="56" customFormat="1" ht="30">
      <c r="B172" s="57"/>
      <c r="C172" s="58" t="s">
        <v>298</v>
      </c>
      <c r="D172" s="58" t="s">
        <v>299</v>
      </c>
      <c r="E172" s="67">
        <v>1</v>
      </c>
      <c r="F172" s="67" t="s">
        <v>18</v>
      </c>
      <c r="G172" s="67">
        <v>1</v>
      </c>
      <c r="H172" s="67" t="s">
        <v>19</v>
      </c>
      <c r="I172" s="60">
        <v>137.15</v>
      </c>
      <c r="J172" s="60">
        <f t="shared" si="6"/>
        <v>137.15</v>
      </c>
      <c r="K172" s="61"/>
    </row>
    <row r="173" spans="2:11" s="56" customFormat="1">
      <c r="B173" s="57"/>
      <c r="C173" s="58" t="s">
        <v>300</v>
      </c>
      <c r="D173" s="58" t="s">
        <v>301</v>
      </c>
      <c r="E173" s="67">
        <v>1</v>
      </c>
      <c r="F173" s="67" t="s">
        <v>18</v>
      </c>
      <c r="G173" s="67">
        <v>1</v>
      </c>
      <c r="H173" s="67" t="s">
        <v>19</v>
      </c>
      <c r="I173" s="60">
        <v>58.9</v>
      </c>
      <c r="J173" s="60">
        <f t="shared" si="6"/>
        <v>58.9</v>
      </c>
      <c r="K173" s="61"/>
    </row>
    <row r="174" spans="2:11" s="56" customFormat="1">
      <c r="B174" s="57"/>
      <c r="C174" s="58" t="s">
        <v>300</v>
      </c>
      <c r="D174" s="58" t="s">
        <v>302</v>
      </c>
      <c r="E174" s="67">
        <v>10</v>
      </c>
      <c r="F174" s="67" t="s">
        <v>303</v>
      </c>
      <c r="G174" s="67">
        <v>1</v>
      </c>
      <c r="H174" s="67" t="s">
        <v>19</v>
      </c>
      <c r="I174" s="60">
        <v>30.9</v>
      </c>
      <c r="J174" s="60">
        <f t="shared" ref="J174" si="7">E174*G174*I174</f>
        <v>309</v>
      </c>
      <c r="K174" s="61"/>
    </row>
    <row r="175" spans="2:11" s="56" customFormat="1">
      <c r="B175" s="57"/>
      <c r="C175" s="62" t="s">
        <v>304</v>
      </c>
      <c r="D175" s="62"/>
      <c r="E175" s="63"/>
      <c r="F175" s="63"/>
      <c r="G175" s="63"/>
      <c r="H175" s="63"/>
      <c r="I175" s="63"/>
      <c r="J175" s="63">
        <f>SUM(J105:J174)</f>
        <v>58285.847750000008</v>
      </c>
      <c r="K175" s="61"/>
    </row>
    <row r="176" spans="2:11" s="56" customFormat="1">
      <c r="B176" s="57" t="s">
        <v>305</v>
      </c>
      <c r="C176" s="68" t="s">
        <v>306</v>
      </c>
      <c r="D176" s="68" t="s">
        <v>307</v>
      </c>
      <c r="E176" s="69">
        <v>2</v>
      </c>
      <c r="F176" s="69" t="s">
        <v>32</v>
      </c>
      <c r="G176" s="69">
        <v>3</v>
      </c>
      <c r="H176" s="69" t="s">
        <v>112</v>
      </c>
      <c r="I176" s="60">
        <v>3500</v>
      </c>
      <c r="J176" s="60">
        <f>E176*G176*I176</f>
        <v>21000</v>
      </c>
      <c r="K176" s="61" t="s">
        <v>308</v>
      </c>
    </row>
    <row r="177" spans="2:11" s="56" customFormat="1">
      <c r="B177" s="57"/>
      <c r="C177" s="70" t="s">
        <v>309</v>
      </c>
      <c r="D177" s="68" t="s">
        <v>310</v>
      </c>
      <c r="E177" s="69">
        <v>1</v>
      </c>
      <c r="F177" s="69" t="s">
        <v>311</v>
      </c>
      <c r="G177" s="69">
        <v>2</v>
      </c>
      <c r="H177" s="69" t="s">
        <v>26</v>
      </c>
      <c r="I177" s="71">
        <v>300</v>
      </c>
      <c r="J177" s="60">
        <f>E177*G177*I177</f>
        <v>600</v>
      </c>
      <c r="K177" s="61"/>
    </row>
    <row r="178" spans="2:11" s="56" customFormat="1">
      <c r="B178" s="57"/>
      <c r="C178" s="70"/>
      <c r="D178" s="68" t="s">
        <v>312</v>
      </c>
      <c r="E178" s="69">
        <v>2</v>
      </c>
      <c r="F178" s="69" t="s">
        <v>32</v>
      </c>
      <c r="G178" s="69">
        <v>3</v>
      </c>
      <c r="H178" s="59" t="s">
        <v>112</v>
      </c>
      <c r="I178" s="60">
        <v>130</v>
      </c>
      <c r="J178" s="60">
        <f>E178*G178*I178</f>
        <v>780</v>
      </c>
      <c r="K178" s="61"/>
    </row>
    <row r="179" spans="2:11" s="56" customFormat="1">
      <c r="B179" s="57"/>
      <c r="C179" s="62" t="s">
        <v>313</v>
      </c>
      <c r="D179" s="62"/>
      <c r="E179" s="63"/>
      <c r="F179" s="63"/>
      <c r="G179" s="63"/>
      <c r="H179" s="63"/>
      <c r="I179" s="63"/>
      <c r="J179" s="63">
        <f>SUM(J176:J178)</f>
        <v>22380</v>
      </c>
      <c r="K179" s="61"/>
    </row>
    <row r="180" spans="2:11" s="56" customFormat="1">
      <c r="B180" s="57" t="s">
        <v>314</v>
      </c>
      <c r="C180" s="64" t="s">
        <v>315</v>
      </c>
      <c r="D180" s="58" t="s">
        <v>316</v>
      </c>
      <c r="E180" s="38">
        <v>1</v>
      </c>
      <c r="F180" s="59" t="s">
        <v>32</v>
      </c>
      <c r="G180" s="38">
        <v>1</v>
      </c>
      <c r="H180" s="59" t="s">
        <v>317</v>
      </c>
      <c r="I180" s="60">
        <v>2630</v>
      </c>
      <c r="J180" s="60">
        <f>E180*G180*I180</f>
        <v>2630</v>
      </c>
      <c r="K180" s="61" t="s">
        <v>318</v>
      </c>
    </row>
    <row r="181" spans="2:11" s="56" customFormat="1">
      <c r="B181" s="57"/>
      <c r="C181" s="64"/>
      <c r="D181" s="58" t="s">
        <v>319</v>
      </c>
      <c r="E181" s="38">
        <v>1</v>
      </c>
      <c r="F181" s="59" t="s">
        <v>32</v>
      </c>
      <c r="G181" s="38">
        <v>2</v>
      </c>
      <c r="H181" s="59" t="s">
        <v>26</v>
      </c>
      <c r="I181" s="60">
        <v>300</v>
      </c>
      <c r="J181" s="60">
        <f t="shared" ref="J181:J199" si="8">E181*G181*I181</f>
        <v>600</v>
      </c>
      <c r="K181" s="61"/>
    </row>
    <row r="182" spans="2:11" s="56" customFormat="1">
      <c r="B182" s="57"/>
      <c r="C182" s="64"/>
      <c r="D182" s="58" t="s">
        <v>320</v>
      </c>
      <c r="E182" s="38">
        <v>1</v>
      </c>
      <c r="F182" s="59" t="s">
        <v>32</v>
      </c>
      <c r="G182" s="38">
        <v>3</v>
      </c>
      <c r="H182" s="59" t="s">
        <v>112</v>
      </c>
      <c r="I182" s="60">
        <v>80</v>
      </c>
      <c r="J182" s="60">
        <f t="shared" si="8"/>
        <v>240</v>
      </c>
      <c r="K182" s="61"/>
    </row>
    <row r="183" spans="2:11" s="56" customFormat="1">
      <c r="B183" s="57"/>
      <c r="C183" s="64"/>
      <c r="D183" s="58" t="s">
        <v>321</v>
      </c>
      <c r="E183" s="38">
        <v>2</v>
      </c>
      <c r="F183" s="59" t="s">
        <v>32</v>
      </c>
      <c r="G183" s="38">
        <v>1</v>
      </c>
      <c r="H183" s="59" t="s">
        <v>317</v>
      </c>
      <c r="I183" s="60">
        <v>3130</v>
      </c>
      <c r="J183" s="60">
        <f t="shared" si="8"/>
        <v>6260</v>
      </c>
      <c r="K183" s="61"/>
    </row>
    <row r="184" spans="2:11" s="56" customFormat="1">
      <c r="B184" s="57"/>
      <c r="C184" s="64"/>
      <c r="D184" s="58" t="s">
        <v>322</v>
      </c>
      <c r="E184" s="38">
        <v>2</v>
      </c>
      <c r="F184" s="59" t="s">
        <v>32</v>
      </c>
      <c r="G184" s="38">
        <v>4</v>
      </c>
      <c r="H184" s="59" t="s">
        <v>26</v>
      </c>
      <c r="I184" s="60">
        <v>300</v>
      </c>
      <c r="J184" s="60">
        <f t="shared" si="8"/>
        <v>2400</v>
      </c>
      <c r="K184" s="61" t="s">
        <v>323</v>
      </c>
    </row>
    <row r="185" spans="2:11" s="56" customFormat="1">
      <c r="B185" s="57"/>
      <c r="C185" s="64"/>
      <c r="D185" s="58" t="s">
        <v>312</v>
      </c>
      <c r="E185" s="38">
        <v>2</v>
      </c>
      <c r="F185" s="59" t="s">
        <v>32</v>
      </c>
      <c r="G185" s="38">
        <v>5</v>
      </c>
      <c r="H185" s="59" t="s">
        <v>112</v>
      </c>
      <c r="I185" s="60">
        <v>130</v>
      </c>
      <c r="J185" s="60">
        <f t="shared" si="8"/>
        <v>1300</v>
      </c>
      <c r="K185" s="61" t="s">
        <v>324</v>
      </c>
    </row>
    <row r="186" spans="2:11" s="56" customFormat="1">
      <c r="B186" s="57"/>
      <c r="C186" s="64" t="s">
        <v>325</v>
      </c>
      <c r="D186" s="58" t="s">
        <v>326</v>
      </c>
      <c r="E186" s="38">
        <v>2</v>
      </c>
      <c r="F186" s="59" t="s">
        <v>32</v>
      </c>
      <c r="G186" s="38">
        <v>1</v>
      </c>
      <c r="H186" s="59" t="s">
        <v>112</v>
      </c>
      <c r="I186" s="60">
        <v>500</v>
      </c>
      <c r="J186" s="60">
        <f t="shared" si="8"/>
        <v>1000</v>
      </c>
      <c r="K186" s="61" t="s">
        <v>327</v>
      </c>
    </row>
    <row r="187" spans="2:11" s="56" customFormat="1">
      <c r="B187" s="57"/>
      <c r="C187" s="64"/>
      <c r="D187" s="58" t="s">
        <v>328</v>
      </c>
      <c r="E187" s="38">
        <v>2</v>
      </c>
      <c r="F187" s="59" t="s">
        <v>32</v>
      </c>
      <c r="G187" s="38">
        <v>1</v>
      </c>
      <c r="H187" s="59" t="s">
        <v>112</v>
      </c>
      <c r="I187" s="60">
        <v>500</v>
      </c>
      <c r="J187" s="60">
        <f t="shared" si="8"/>
        <v>1000</v>
      </c>
      <c r="K187" s="61" t="s">
        <v>327</v>
      </c>
    </row>
    <row r="188" spans="2:11" s="56" customFormat="1">
      <c r="B188" s="57"/>
      <c r="C188" s="64"/>
      <c r="D188" s="58" t="s">
        <v>312</v>
      </c>
      <c r="E188" s="38">
        <v>4</v>
      </c>
      <c r="F188" s="59" t="s">
        <v>32</v>
      </c>
      <c r="G188" s="38">
        <v>1</v>
      </c>
      <c r="H188" s="59" t="s">
        <v>112</v>
      </c>
      <c r="I188" s="60">
        <v>130</v>
      </c>
      <c r="J188" s="60">
        <f t="shared" si="8"/>
        <v>520</v>
      </c>
      <c r="K188" s="61" t="s">
        <v>329</v>
      </c>
    </row>
    <row r="189" spans="2:11" s="56" customFormat="1">
      <c r="B189" s="57"/>
      <c r="C189" s="64"/>
      <c r="D189" s="58" t="s">
        <v>330</v>
      </c>
      <c r="E189" s="38">
        <v>2</v>
      </c>
      <c r="F189" s="59" t="s">
        <v>32</v>
      </c>
      <c r="G189" s="38">
        <v>1</v>
      </c>
      <c r="H189" s="59" t="s">
        <v>331</v>
      </c>
      <c r="I189" s="60">
        <v>276</v>
      </c>
      <c r="J189" s="60">
        <f t="shared" si="8"/>
        <v>552</v>
      </c>
      <c r="K189" s="61"/>
    </row>
    <row r="190" spans="2:11" s="56" customFormat="1">
      <c r="B190" s="57"/>
      <c r="C190" s="64"/>
      <c r="D190" s="58" t="s">
        <v>332</v>
      </c>
      <c r="E190" s="38">
        <v>1</v>
      </c>
      <c r="F190" s="59" t="s">
        <v>32</v>
      </c>
      <c r="G190" s="38">
        <v>4</v>
      </c>
      <c r="H190" s="59" t="s">
        <v>112</v>
      </c>
      <c r="I190" s="60">
        <v>500</v>
      </c>
      <c r="J190" s="60">
        <f t="shared" si="8"/>
        <v>2000</v>
      </c>
      <c r="K190" s="61" t="s">
        <v>333</v>
      </c>
    </row>
    <row r="191" spans="2:11" s="56" customFormat="1">
      <c r="B191" s="57"/>
      <c r="C191" s="64"/>
      <c r="D191" s="58" t="s">
        <v>334</v>
      </c>
      <c r="E191" s="38">
        <v>1</v>
      </c>
      <c r="F191" s="59" t="s">
        <v>32</v>
      </c>
      <c r="G191" s="38">
        <v>4</v>
      </c>
      <c r="H191" s="59" t="s">
        <v>112</v>
      </c>
      <c r="I191" s="60">
        <v>500</v>
      </c>
      <c r="J191" s="60">
        <f t="shared" si="8"/>
        <v>2000</v>
      </c>
      <c r="K191" s="61" t="s">
        <v>333</v>
      </c>
    </row>
    <row r="192" spans="2:11" s="56" customFormat="1">
      <c r="B192" s="57"/>
      <c r="C192" s="64"/>
      <c r="D192" s="58" t="s">
        <v>335</v>
      </c>
      <c r="E192" s="38">
        <v>2</v>
      </c>
      <c r="F192" s="59" t="s">
        <v>32</v>
      </c>
      <c r="G192" s="38">
        <v>3</v>
      </c>
      <c r="H192" s="59" t="s">
        <v>112</v>
      </c>
      <c r="I192" s="60">
        <v>800</v>
      </c>
      <c r="J192" s="60">
        <f t="shared" si="8"/>
        <v>4800</v>
      </c>
      <c r="K192" s="61" t="s">
        <v>333</v>
      </c>
    </row>
    <row r="193" spans="2:11" s="56" customFormat="1">
      <c r="B193" s="57"/>
      <c r="C193" s="64"/>
      <c r="D193" s="58" t="s">
        <v>336</v>
      </c>
      <c r="E193" s="38">
        <v>2</v>
      </c>
      <c r="F193" s="59" t="s">
        <v>25</v>
      </c>
      <c r="G193" s="38">
        <v>1</v>
      </c>
      <c r="H193" s="59" t="s">
        <v>26</v>
      </c>
      <c r="I193" s="60">
        <v>300</v>
      </c>
      <c r="J193" s="60">
        <f t="shared" si="8"/>
        <v>600</v>
      </c>
      <c r="K193" s="61" t="s">
        <v>337</v>
      </c>
    </row>
    <row r="194" spans="2:11" s="56" customFormat="1">
      <c r="B194" s="57"/>
      <c r="C194" s="64"/>
      <c r="D194" s="58" t="s">
        <v>338</v>
      </c>
      <c r="E194" s="38">
        <v>3</v>
      </c>
      <c r="F194" s="59" t="s">
        <v>25</v>
      </c>
      <c r="G194" s="38">
        <v>2</v>
      </c>
      <c r="H194" s="59" t="s">
        <v>26</v>
      </c>
      <c r="I194" s="60">
        <v>300</v>
      </c>
      <c r="J194" s="60">
        <f t="shared" si="8"/>
        <v>1800</v>
      </c>
      <c r="K194" s="61" t="s">
        <v>339</v>
      </c>
    </row>
    <row r="195" spans="2:11" s="56" customFormat="1">
      <c r="B195" s="57"/>
      <c r="C195" s="64"/>
      <c r="D195" s="58" t="s">
        <v>312</v>
      </c>
      <c r="E195" s="38">
        <v>4</v>
      </c>
      <c r="F195" s="59" t="s">
        <v>32</v>
      </c>
      <c r="G195" s="38">
        <v>4</v>
      </c>
      <c r="H195" s="59" t="s">
        <v>112</v>
      </c>
      <c r="I195" s="60">
        <v>130</v>
      </c>
      <c r="J195" s="60">
        <f t="shared" si="8"/>
        <v>2080</v>
      </c>
      <c r="K195" s="61" t="s">
        <v>340</v>
      </c>
    </row>
    <row r="196" spans="2:11" s="56" customFormat="1" ht="45">
      <c r="B196" s="57"/>
      <c r="C196" s="64"/>
      <c r="D196" s="58" t="s">
        <v>341</v>
      </c>
      <c r="E196" s="38">
        <v>4</v>
      </c>
      <c r="F196" s="59" t="s">
        <v>32</v>
      </c>
      <c r="G196" s="38">
        <v>12</v>
      </c>
      <c r="H196" s="59" t="s">
        <v>145</v>
      </c>
      <c r="I196" s="60">
        <v>50</v>
      </c>
      <c r="J196" s="60">
        <f t="shared" si="8"/>
        <v>2400</v>
      </c>
      <c r="K196" s="61" t="s">
        <v>342</v>
      </c>
    </row>
    <row r="197" spans="2:11" s="56" customFormat="1">
      <c r="B197" s="57"/>
      <c r="C197" s="64"/>
      <c r="D197" s="58" t="s">
        <v>343</v>
      </c>
      <c r="E197" s="38">
        <v>1</v>
      </c>
      <c r="F197" s="59" t="s">
        <v>32</v>
      </c>
      <c r="G197" s="38">
        <v>1</v>
      </c>
      <c r="H197" s="59" t="s">
        <v>112</v>
      </c>
      <c r="I197" s="60">
        <v>500</v>
      </c>
      <c r="J197" s="60">
        <f t="shared" si="8"/>
        <v>500</v>
      </c>
      <c r="K197" s="61">
        <v>9.27</v>
      </c>
    </row>
    <row r="198" spans="2:11" s="56" customFormat="1">
      <c r="B198" s="57"/>
      <c r="C198" s="64" t="s">
        <v>344</v>
      </c>
      <c r="D198" s="58" t="s">
        <v>345</v>
      </c>
      <c r="E198" s="38">
        <v>2</v>
      </c>
      <c r="F198" s="59" t="s">
        <v>25</v>
      </c>
      <c r="G198" s="38">
        <v>2</v>
      </c>
      <c r="H198" s="59" t="s">
        <v>26</v>
      </c>
      <c r="I198" s="60">
        <v>300</v>
      </c>
      <c r="J198" s="60">
        <f t="shared" si="8"/>
        <v>1200</v>
      </c>
      <c r="K198" s="61" t="s">
        <v>346</v>
      </c>
    </row>
    <row r="199" spans="2:11" s="56" customFormat="1">
      <c r="B199" s="57"/>
      <c r="C199" s="64"/>
      <c r="D199" s="58" t="s">
        <v>347</v>
      </c>
      <c r="E199" s="38">
        <v>3</v>
      </c>
      <c r="F199" s="59" t="s">
        <v>32</v>
      </c>
      <c r="G199" s="38">
        <v>3</v>
      </c>
      <c r="H199" s="59" t="s">
        <v>112</v>
      </c>
      <c r="I199" s="60">
        <v>80</v>
      </c>
      <c r="J199" s="60">
        <f t="shared" si="8"/>
        <v>720</v>
      </c>
      <c r="K199" s="61" t="s">
        <v>348</v>
      </c>
    </row>
    <row r="200" spans="2:11" s="56" customFormat="1">
      <c r="B200" s="57"/>
      <c r="C200" s="62" t="s">
        <v>349</v>
      </c>
      <c r="D200" s="62"/>
      <c r="E200" s="63"/>
      <c r="F200" s="63"/>
      <c r="G200" s="63"/>
      <c r="H200" s="63"/>
      <c r="I200" s="63"/>
      <c r="J200" s="63">
        <f>SUM(J180:J199)</f>
        <v>34602</v>
      </c>
      <c r="K200" s="61"/>
    </row>
    <row r="201" spans="2:11" s="56" customFormat="1">
      <c r="B201" s="57" t="s">
        <v>350</v>
      </c>
      <c r="C201" s="58" t="s">
        <v>351</v>
      </c>
      <c r="D201" s="58"/>
      <c r="E201" s="67">
        <v>43</v>
      </c>
      <c r="F201" s="67" t="s">
        <v>32</v>
      </c>
      <c r="G201" s="67">
        <v>1</v>
      </c>
      <c r="H201" s="67" t="s">
        <v>19</v>
      </c>
      <c r="I201" s="60">
        <v>15</v>
      </c>
      <c r="J201" s="60">
        <f>E201*G201*I201</f>
        <v>645</v>
      </c>
      <c r="K201" s="61"/>
    </row>
    <row r="202" spans="2:11" s="72" customFormat="1">
      <c r="B202" s="57"/>
      <c r="C202" s="62" t="s">
        <v>352</v>
      </c>
      <c r="D202" s="62"/>
      <c r="E202" s="63"/>
      <c r="F202" s="63"/>
      <c r="G202" s="63"/>
      <c r="H202" s="63"/>
      <c r="I202" s="63"/>
      <c r="J202" s="63">
        <f>SUM(J201:J201)</f>
        <v>645</v>
      </c>
      <c r="K202" s="61"/>
    </row>
    <row r="203" spans="2:11" s="72" customFormat="1">
      <c r="B203" s="73" t="s">
        <v>353</v>
      </c>
      <c r="C203" s="74" t="s">
        <v>354</v>
      </c>
      <c r="D203" s="74"/>
      <c r="E203" s="63"/>
      <c r="F203" s="63"/>
      <c r="G203" s="63"/>
      <c r="H203" s="63"/>
      <c r="I203" s="63"/>
      <c r="J203" s="63">
        <f>J7+J37+J39+J54+J88+J104+J175+J179+J200+J202+J68</f>
        <v>602333.23774999997</v>
      </c>
      <c r="K203" s="75"/>
    </row>
    <row r="204" spans="2:11" s="72" customFormat="1">
      <c r="B204" s="76" t="s">
        <v>355</v>
      </c>
      <c r="C204" s="77">
        <v>0.08</v>
      </c>
      <c r="D204" s="77"/>
      <c r="E204" s="78"/>
      <c r="F204" s="78"/>
      <c r="G204" s="78"/>
      <c r="H204" s="78"/>
      <c r="I204" s="78"/>
      <c r="J204" s="63">
        <f>(J37+J39+J54)*0.08</f>
        <v>32414.561600000001</v>
      </c>
      <c r="K204" s="75"/>
    </row>
    <row r="205" spans="2:11" s="72" customFormat="1">
      <c r="B205" s="76" t="s">
        <v>356</v>
      </c>
      <c r="C205" s="74">
        <v>0.1</v>
      </c>
      <c r="D205" s="74"/>
      <c r="E205" s="63"/>
      <c r="F205" s="63"/>
      <c r="G205" s="63"/>
      <c r="H205" s="63"/>
      <c r="I205" s="63"/>
      <c r="J205" s="63">
        <f>(J203-J37-J39-J54)*0.1</f>
        <v>19715.121774999996</v>
      </c>
      <c r="K205" s="79"/>
    </row>
    <row r="206" spans="2:11" s="72" customFormat="1">
      <c r="B206" s="76" t="s">
        <v>357</v>
      </c>
      <c r="C206" s="74">
        <v>0.06</v>
      </c>
      <c r="D206" s="74"/>
      <c r="E206" s="63"/>
      <c r="F206" s="63"/>
      <c r="G206" s="63"/>
      <c r="H206" s="63"/>
      <c r="I206" s="63"/>
      <c r="J206" s="63">
        <f>(J203+J204+J205)*0.06</f>
        <v>39267.775267500001</v>
      </c>
      <c r="K206" s="79"/>
    </row>
    <row r="207" spans="2:11" s="72" customFormat="1">
      <c r="B207" s="80" t="s">
        <v>358</v>
      </c>
      <c r="C207" s="81"/>
      <c r="D207" s="81"/>
      <c r="E207" s="63"/>
      <c r="F207" s="63"/>
      <c r="G207" s="63"/>
      <c r="H207" s="63"/>
      <c r="I207" s="63"/>
      <c r="J207" s="63">
        <f>J203+J205+J206+J204</f>
        <v>693730.69639249996</v>
      </c>
      <c r="K207" s="82"/>
    </row>
    <row r="208" spans="2:11" s="72" customFormat="1">
      <c r="B208" s="83" t="s">
        <v>479</v>
      </c>
      <c r="C208" s="84"/>
      <c r="D208" s="84"/>
      <c r="E208" s="85"/>
      <c r="F208" s="85"/>
      <c r="G208" s="85"/>
      <c r="H208" s="85"/>
      <c r="I208" s="85"/>
      <c r="J208" s="85">
        <v>692000</v>
      </c>
      <c r="K208" s="86"/>
    </row>
    <row r="209" spans="4:10">
      <c r="D209" s="87"/>
      <c r="E209" s="87"/>
      <c r="F209" s="87"/>
      <c r="G209" s="88"/>
      <c r="H209" s="87"/>
    </row>
    <row r="210" spans="4:10">
      <c r="D210" s="87"/>
      <c r="E210" s="87"/>
      <c r="F210" s="87"/>
      <c r="G210" s="88"/>
      <c r="H210" s="87"/>
    </row>
    <row r="211" spans="4:10">
      <c r="D211" s="87"/>
      <c r="E211" s="87"/>
      <c r="F211" s="87"/>
      <c r="G211" s="88"/>
      <c r="H211" s="87"/>
      <c r="J211" s="89"/>
    </row>
    <row r="212" spans="4:10">
      <c r="D212" s="87"/>
      <c r="E212" s="87"/>
      <c r="F212" s="87"/>
      <c r="G212" s="88"/>
      <c r="H212" s="87"/>
    </row>
    <row r="213" spans="4:10">
      <c r="D213" s="87"/>
      <c r="E213" s="87"/>
      <c r="F213" s="87"/>
      <c r="G213" s="88"/>
      <c r="H213" s="87"/>
    </row>
    <row r="214" spans="4:10">
      <c r="D214" s="87"/>
      <c r="E214" s="87"/>
      <c r="F214" s="87"/>
      <c r="G214" s="88"/>
      <c r="H214" s="87"/>
    </row>
    <row r="215" spans="4:10">
      <c r="D215" s="87"/>
      <c r="E215" s="87"/>
      <c r="F215" s="87"/>
      <c r="G215" s="88"/>
      <c r="H215" s="87"/>
    </row>
    <row r="216" spans="4:10">
      <c r="D216" s="87"/>
      <c r="E216" s="87"/>
      <c r="F216" s="87"/>
      <c r="G216" s="88"/>
      <c r="H216" s="87"/>
    </row>
    <row r="217" spans="4:10">
      <c r="D217" s="87"/>
      <c r="E217" s="87"/>
      <c r="F217" s="87"/>
      <c r="G217" s="88"/>
      <c r="H217" s="87"/>
    </row>
    <row r="218" spans="4:10">
      <c r="D218" s="87"/>
      <c r="E218" s="87"/>
      <c r="F218" s="87"/>
      <c r="G218" s="88"/>
      <c r="H218" s="87"/>
    </row>
    <row r="219" spans="4:10">
      <c r="D219" s="87"/>
      <c r="E219" s="87"/>
      <c r="F219" s="87"/>
      <c r="G219" s="88"/>
      <c r="H219" s="87"/>
    </row>
    <row r="220" spans="4:10">
      <c r="D220" s="87"/>
      <c r="E220" s="87"/>
      <c r="F220" s="87"/>
      <c r="G220" s="88"/>
      <c r="H220" s="87"/>
    </row>
    <row r="221" spans="4:10">
      <c r="D221" s="87"/>
      <c r="E221" s="87"/>
      <c r="F221" s="87"/>
      <c r="G221" s="88"/>
      <c r="H221" s="87"/>
    </row>
    <row r="222" spans="4:10">
      <c r="D222" s="87"/>
      <c r="E222" s="87"/>
      <c r="F222" s="87"/>
      <c r="G222" s="88"/>
      <c r="H222" s="87"/>
    </row>
    <row r="223" spans="4:10">
      <c r="D223" s="87"/>
      <c r="E223" s="87"/>
      <c r="F223" s="87"/>
      <c r="G223" s="88"/>
      <c r="H223" s="87"/>
    </row>
    <row r="224" spans="4:10">
      <c r="D224" s="87"/>
      <c r="E224" s="87"/>
      <c r="F224" s="87"/>
      <c r="G224" s="88"/>
      <c r="H224" s="87"/>
    </row>
    <row r="225" spans="4:8">
      <c r="D225" s="87"/>
      <c r="E225" s="87"/>
      <c r="F225" s="87"/>
      <c r="G225" s="88"/>
      <c r="H225" s="87"/>
    </row>
    <row r="226" spans="4:8">
      <c r="D226" s="87"/>
      <c r="E226" s="87"/>
      <c r="F226" s="87"/>
      <c r="G226" s="88"/>
      <c r="H226" s="87"/>
    </row>
    <row r="227" spans="4:8">
      <c r="D227" s="87"/>
      <c r="E227" s="87"/>
      <c r="F227" s="87"/>
      <c r="G227" s="88"/>
      <c r="H227" s="87"/>
    </row>
    <row r="228" spans="4:8">
      <c r="D228" s="87"/>
      <c r="E228" s="87"/>
      <c r="F228" s="87"/>
      <c r="G228" s="88"/>
      <c r="H228" s="87"/>
    </row>
    <row r="229" spans="4:8">
      <c r="D229" s="87"/>
      <c r="E229" s="87"/>
      <c r="F229" s="87"/>
      <c r="G229" s="88"/>
      <c r="H229" s="87"/>
    </row>
    <row r="230" spans="4:8">
      <c r="D230" s="87"/>
      <c r="E230" s="87"/>
      <c r="F230" s="87"/>
      <c r="G230" s="88"/>
      <c r="H230" s="87"/>
    </row>
    <row r="231" spans="4:8">
      <c r="D231" s="87"/>
      <c r="E231" s="87"/>
      <c r="F231" s="87"/>
      <c r="G231" s="88"/>
      <c r="H231" s="87"/>
    </row>
    <row r="232" spans="4:8">
      <c r="D232" s="87"/>
      <c r="E232" s="87"/>
      <c r="F232" s="87"/>
      <c r="G232" s="88"/>
      <c r="H232" s="87"/>
    </row>
    <row r="233" spans="4:8">
      <c r="D233" s="87"/>
      <c r="E233" s="87"/>
      <c r="F233" s="87"/>
      <c r="G233" s="88"/>
      <c r="H233" s="87"/>
    </row>
    <row r="234" spans="4:8">
      <c r="D234" s="87"/>
      <c r="E234" s="87"/>
      <c r="F234" s="87"/>
      <c r="G234" s="88"/>
      <c r="H234" s="87"/>
    </row>
    <row r="235" spans="4:8">
      <c r="D235" s="87"/>
      <c r="E235" s="87"/>
      <c r="F235" s="87"/>
      <c r="G235" s="88"/>
      <c r="H235" s="87"/>
    </row>
    <row r="236" spans="4:8">
      <c r="D236" s="87"/>
      <c r="E236" s="87"/>
      <c r="F236" s="87"/>
      <c r="G236" s="88"/>
      <c r="H236" s="87"/>
    </row>
    <row r="237" spans="4:8">
      <c r="D237" s="87"/>
      <c r="E237" s="87"/>
      <c r="F237" s="87"/>
      <c r="G237" s="88"/>
      <c r="H237" s="87"/>
    </row>
    <row r="238" spans="4:8">
      <c r="D238" s="87"/>
      <c r="E238" s="87"/>
      <c r="F238" s="87"/>
      <c r="G238" s="88"/>
      <c r="H238" s="87"/>
    </row>
    <row r="239" spans="4:8">
      <c r="D239" s="87"/>
      <c r="E239" s="87"/>
      <c r="F239" s="87"/>
      <c r="G239" s="88"/>
      <c r="H239" s="87"/>
    </row>
    <row r="240" spans="4:8">
      <c r="D240" s="87"/>
      <c r="E240" s="87"/>
      <c r="F240" s="87"/>
      <c r="G240" s="88"/>
      <c r="H240" s="87"/>
    </row>
    <row r="241" spans="4:8">
      <c r="D241" s="87"/>
      <c r="E241" s="87"/>
      <c r="F241" s="87"/>
      <c r="G241" s="88"/>
      <c r="H241" s="87"/>
    </row>
    <row r="242" spans="4:8">
      <c r="D242" s="87"/>
      <c r="E242" s="87"/>
      <c r="F242" s="87"/>
      <c r="G242" s="88"/>
      <c r="H242" s="87"/>
    </row>
    <row r="243" spans="4:8">
      <c r="D243" s="87"/>
      <c r="E243" s="87"/>
      <c r="F243" s="87"/>
      <c r="G243" s="88"/>
      <c r="H243" s="87"/>
    </row>
    <row r="244" spans="4:8">
      <c r="D244" s="87"/>
      <c r="E244" s="87"/>
      <c r="F244" s="87"/>
      <c r="G244" s="88"/>
      <c r="H244" s="87"/>
    </row>
    <row r="245" spans="4:8">
      <c r="D245" s="87"/>
      <c r="E245" s="87"/>
      <c r="F245" s="87"/>
      <c r="G245" s="88"/>
      <c r="H245" s="87"/>
    </row>
    <row r="246" spans="4:8">
      <c r="D246" s="87"/>
      <c r="E246" s="87"/>
      <c r="F246" s="87"/>
      <c r="G246" s="88"/>
      <c r="H246" s="87"/>
    </row>
    <row r="247" spans="4:8">
      <c r="D247" s="87"/>
      <c r="E247" s="87"/>
      <c r="F247" s="87"/>
      <c r="G247" s="88"/>
      <c r="H247" s="87"/>
    </row>
    <row r="248" spans="4:8">
      <c r="D248" s="87"/>
      <c r="E248" s="87"/>
      <c r="F248" s="87"/>
      <c r="G248" s="88"/>
      <c r="H248" s="87"/>
    </row>
    <row r="249" spans="4:8">
      <c r="D249" s="87"/>
      <c r="E249" s="87"/>
      <c r="F249" s="87"/>
      <c r="G249" s="88"/>
      <c r="H249" s="87"/>
    </row>
    <row r="250" spans="4:8">
      <c r="D250" s="87"/>
      <c r="E250" s="87"/>
      <c r="F250" s="87"/>
      <c r="G250" s="88"/>
      <c r="H250" s="87"/>
    </row>
    <row r="251" spans="4:8">
      <c r="D251" s="87"/>
      <c r="E251" s="87"/>
      <c r="F251" s="87"/>
      <c r="G251" s="88"/>
      <c r="H251" s="87"/>
    </row>
    <row r="252" spans="4:8">
      <c r="D252" s="87"/>
      <c r="E252" s="87"/>
      <c r="F252" s="87"/>
      <c r="G252" s="88"/>
      <c r="H252" s="87"/>
    </row>
    <row r="253" spans="4:8">
      <c r="D253" s="87"/>
      <c r="E253" s="87"/>
      <c r="F253" s="87"/>
      <c r="G253" s="88"/>
      <c r="H253" s="87"/>
    </row>
    <row r="254" spans="4:8">
      <c r="D254" s="87"/>
      <c r="E254" s="87"/>
      <c r="F254" s="87"/>
      <c r="G254" s="88"/>
      <c r="H254" s="87"/>
    </row>
    <row r="255" spans="4:8">
      <c r="D255" s="87"/>
      <c r="E255" s="87"/>
      <c r="F255" s="87"/>
      <c r="G255" s="88"/>
      <c r="H255" s="87"/>
    </row>
    <row r="256" spans="4:8">
      <c r="D256" s="87"/>
      <c r="E256" s="87"/>
      <c r="F256" s="87"/>
      <c r="G256" s="88"/>
      <c r="H256" s="87"/>
    </row>
    <row r="257" spans="4:8">
      <c r="D257" s="87"/>
      <c r="E257" s="87"/>
      <c r="F257" s="87"/>
      <c r="G257" s="88"/>
      <c r="H257" s="87"/>
    </row>
    <row r="258" spans="4:8">
      <c r="D258" s="87"/>
      <c r="E258" s="87"/>
      <c r="F258" s="87"/>
      <c r="G258" s="88"/>
      <c r="H258" s="87"/>
    </row>
    <row r="259" spans="4:8">
      <c r="D259" s="87"/>
      <c r="E259" s="87"/>
      <c r="F259" s="87"/>
      <c r="G259" s="88"/>
      <c r="H259" s="87"/>
    </row>
    <row r="260" spans="4:8">
      <c r="D260" s="87"/>
      <c r="E260" s="87"/>
      <c r="F260" s="87"/>
      <c r="G260" s="88"/>
      <c r="H260" s="87"/>
    </row>
    <row r="261" spans="4:8">
      <c r="D261" s="87"/>
      <c r="E261" s="87"/>
      <c r="F261" s="87"/>
      <c r="G261" s="88"/>
      <c r="H261" s="87"/>
    </row>
    <row r="262" spans="4:8">
      <c r="D262" s="87"/>
      <c r="E262" s="87"/>
      <c r="F262" s="87"/>
      <c r="G262" s="88"/>
      <c r="H262" s="87"/>
    </row>
    <row r="263" spans="4:8">
      <c r="D263" s="87"/>
      <c r="E263" s="87"/>
      <c r="F263" s="87"/>
      <c r="G263" s="88"/>
      <c r="H263" s="87"/>
    </row>
    <row r="264" spans="4:8">
      <c r="D264" s="87"/>
      <c r="E264" s="87"/>
      <c r="F264" s="87"/>
      <c r="G264" s="88"/>
      <c r="H264" s="87"/>
    </row>
    <row r="265" spans="4:8">
      <c r="D265" s="87"/>
      <c r="E265" s="87"/>
      <c r="F265" s="87"/>
      <c r="G265" s="88"/>
      <c r="H265" s="87"/>
    </row>
    <row r="266" spans="4:8">
      <c r="D266" s="87"/>
      <c r="E266" s="87"/>
      <c r="F266" s="87"/>
      <c r="G266" s="88"/>
      <c r="H266" s="87"/>
    </row>
    <row r="267" spans="4:8">
      <c r="D267" s="87"/>
      <c r="E267" s="87"/>
      <c r="F267" s="87"/>
      <c r="G267" s="88"/>
      <c r="H267" s="87"/>
    </row>
    <row r="268" spans="4:8">
      <c r="D268" s="87"/>
      <c r="E268" s="87"/>
      <c r="F268" s="87"/>
      <c r="G268" s="88"/>
      <c r="H268" s="87"/>
    </row>
    <row r="269" spans="4:8">
      <c r="D269" s="87"/>
      <c r="E269" s="87"/>
      <c r="F269" s="87"/>
      <c r="G269" s="88"/>
      <c r="H269" s="87"/>
    </row>
    <row r="270" spans="4:8">
      <c r="D270" s="87"/>
      <c r="E270" s="87"/>
      <c r="F270" s="87"/>
      <c r="G270" s="88"/>
      <c r="H270" s="87"/>
    </row>
    <row r="271" spans="4:8">
      <c r="D271" s="87"/>
      <c r="E271" s="87"/>
      <c r="F271" s="87"/>
      <c r="G271" s="88"/>
      <c r="H271" s="87"/>
    </row>
    <row r="272" spans="4:8">
      <c r="D272" s="87"/>
      <c r="E272" s="87"/>
      <c r="F272" s="87"/>
      <c r="G272" s="88"/>
      <c r="H272" s="87"/>
    </row>
    <row r="273" spans="4:8">
      <c r="D273" s="87"/>
      <c r="E273" s="87"/>
      <c r="F273" s="87"/>
      <c r="G273" s="88"/>
      <c r="H273" s="87"/>
    </row>
    <row r="274" spans="4:8">
      <c r="D274" s="87"/>
      <c r="E274" s="87"/>
      <c r="F274" s="87"/>
      <c r="G274" s="88"/>
      <c r="H274" s="87"/>
    </row>
    <row r="275" spans="4:8">
      <c r="D275" s="87"/>
      <c r="E275" s="87"/>
      <c r="F275" s="87"/>
      <c r="G275" s="88"/>
      <c r="H275" s="87"/>
    </row>
    <row r="276" spans="4:8">
      <c r="D276" s="87"/>
      <c r="E276" s="87"/>
      <c r="F276" s="87"/>
      <c r="G276" s="88"/>
      <c r="H276" s="87"/>
    </row>
    <row r="277" spans="4:8">
      <c r="D277" s="87"/>
      <c r="E277" s="87"/>
      <c r="F277" s="87"/>
      <c r="G277" s="88"/>
      <c r="H277" s="87"/>
    </row>
    <row r="278" spans="4:8">
      <c r="D278" s="87"/>
      <c r="E278" s="87"/>
      <c r="F278" s="87"/>
      <c r="G278" s="88"/>
      <c r="H278" s="87"/>
    </row>
    <row r="279" spans="4:8">
      <c r="D279" s="87"/>
      <c r="E279" s="87"/>
      <c r="F279" s="87"/>
      <c r="G279" s="88"/>
      <c r="H279" s="87"/>
    </row>
    <row r="280" spans="4:8">
      <c r="D280" s="87"/>
      <c r="E280" s="87"/>
      <c r="F280" s="87"/>
      <c r="G280" s="88"/>
      <c r="H280" s="87"/>
    </row>
    <row r="281" spans="4:8">
      <c r="D281" s="87"/>
      <c r="E281" s="87"/>
      <c r="F281" s="87"/>
      <c r="G281" s="88"/>
      <c r="H281" s="87"/>
    </row>
    <row r="282" spans="4:8">
      <c r="D282" s="87"/>
      <c r="E282" s="87"/>
      <c r="F282" s="87"/>
      <c r="G282" s="88"/>
      <c r="H282" s="87"/>
    </row>
    <row r="283" spans="4:8">
      <c r="D283" s="87"/>
      <c r="E283" s="87"/>
      <c r="F283" s="87"/>
      <c r="G283" s="88"/>
      <c r="H283" s="87"/>
    </row>
    <row r="284" spans="4:8">
      <c r="D284" s="87"/>
      <c r="E284" s="87"/>
      <c r="F284" s="87"/>
      <c r="G284" s="88"/>
      <c r="H284" s="87"/>
    </row>
    <row r="285" spans="4:8">
      <c r="D285" s="87"/>
      <c r="E285" s="87"/>
      <c r="F285" s="87"/>
      <c r="G285" s="88"/>
      <c r="H285" s="87"/>
    </row>
    <row r="286" spans="4:8">
      <c r="D286" s="87"/>
      <c r="E286" s="87"/>
      <c r="F286" s="87"/>
      <c r="G286" s="88"/>
      <c r="H286" s="87"/>
    </row>
    <row r="287" spans="4:8">
      <c r="D287" s="87"/>
      <c r="E287" s="87"/>
      <c r="F287" s="87"/>
      <c r="G287" s="88"/>
      <c r="H287" s="87"/>
    </row>
    <row r="292" spans="4:8">
      <c r="D292" s="87"/>
      <c r="E292" s="87"/>
      <c r="F292" s="87"/>
      <c r="G292" s="87"/>
      <c r="H292" s="87"/>
    </row>
    <row r="293" spans="4:8">
      <c r="D293" s="87"/>
      <c r="E293" s="87"/>
      <c r="F293" s="87"/>
      <c r="G293" s="87"/>
      <c r="H293" s="87"/>
    </row>
    <row r="294" spans="4:8">
      <c r="D294" s="87"/>
      <c r="E294" s="87"/>
      <c r="F294" s="87"/>
      <c r="G294" s="87"/>
      <c r="H294" s="87"/>
    </row>
    <row r="295" spans="4:8">
      <c r="D295" s="87"/>
      <c r="E295" s="87"/>
      <c r="F295" s="87"/>
      <c r="G295" s="87"/>
      <c r="H295" s="87"/>
    </row>
    <row r="296" spans="4:8">
      <c r="D296" s="87"/>
      <c r="E296" s="87"/>
      <c r="F296" s="87"/>
      <c r="G296" s="87"/>
      <c r="H296" s="87"/>
    </row>
    <row r="297" spans="4:8">
      <c r="D297" s="87"/>
      <c r="E297" s="87"/>
      <c r="F297" s="87"/>
      <c r="G297" s="87"/>
      <c r="H297" s="87"/>
    </row>
    <row r="298" spans="4:8">
      <c r="D298" s="87"/>
      <c r="E298" s="87"/>
      <c r="F298" s="87"/>
      <c r="G298" s="87"/>
      <c r="H298" s="87"/>
    </row>
    <row r="299" spans="4:8">
      <c r="D299" s="87"/>
      <c r="E299" s="87"/>
      <c r="F299" s="87"/>
      <c r="G299" s="87"/>
      <c r="H299" s="87"/>
    </row>
    <row r="300" spans="4:8">
      <c r="D300" s="87"/>
      <c r="E300" s="87"/>
      <c r="F300" s="87"/>
      <c r="G300" s="87"/>
      <c r="H300" s="87"/>
    </row>
    <row r="301" spans="4:8">
      <c r="D301" s="87"/>
      <c r="E301" s="87"/>
      <c r="F301" s="87"/>
      <c r="G301" s="87"/>
      <c r="H301" s="87"/>
    </row>
    <row r="302" spans="4:8">
      <c r="D302" s="87"/>
      <c r="E302" s="87"/>
      <c r="F302" s="87"/>
      <c r="G302" s="87"/>
      <c r="H302" s="87"/>
    </row>
    <row r="303" spans="4:8">
      <c r="D303" s="87"/>
      <c r="E303" s="87"/>
      <c r="F303" s="87"/>
      <c r="G303" s="87"/>
      <c r="H303" s="87"/>
    </row>
    <row r="304" spans="4:8">
      <c r="D304" s="87"/>
      <c r="E304" s="87"/>
      <c r="F304" s="87"/>
      <c r="G304" s="87"/>
      <c r="H304" s="87"/>
    </row>
    <row r="305" spans="4:8">
      <c r="D305" s="87"/>
      <c r="E305" s="87"/>
      <c r="F305" s="87"/>
      <c r="G305" s="87"/>
      <c r="H305" s="87"/>
    </row>
    <row r="306" spans="4:8">
      <c r="D306" s="87"/>
      <c r="E306" s="87"/>
      <c r="F306" s="87"/>
      <c r="G306" s="87"/>
      <c r="H306" s="87"/>
    </row>
    <row r="307" spans="4:8">
      <c r="D307" s="87"/>
      <c r="E307" s="87"/>
      <c r="F307" s="87"/>
      <c r="G307" s="87"/>
      <c r="H307" s="87"/>
    </row>
    <row r="308" spans="4:8">
      <c r="D308" s="87"/>
      <c r="E308" s="87"/>
      <c r="F308" s="87"/>
      <c r="G308" s="87"/>
      <c r="H308" s="87"/>
    </row>
    <row r="309" spans="4:8">
      <c r="D309" s="87"/>
      <c r="E309" s="87"/>
      <c r="F309" s="87"/>
      <c r="G309" s="87"/>
      <c r="H309" s="87"/>
    </row>
    <row r="310" spans="4:8">
      <c r="D310" s="87"/>
      <c r="E310" s="87"/>
      <c r="F310" s="87"/>
      <c r="G310" s="87"/>
      <c r="H310" s="87"/>
    </row>
    <row r="311" spans="4:8">
      <c r="D311" s="87"/>
      <c r="E311" s="87"/>
      <c r="F311" s="87"/>
      <c r="G311" s="87"/>
      <c r="H311" s="87"/>
    </row>
    <row r="312" spans="4:8">
      <c r="D312" s="87"/>
      <c r="E312" s="87"/>
      <c r="F312" s="87"/>
      <c r="G312" s="87"/>
      <c r="H312" s="87"/>
    </row>
    <row r="313" spans="4:8">
      <c r="D313" s="87"/>
      <c r="E313" s="87"/>
      <c r="F313" s="87"/>
      <c r="G313" s="87"/>
      <c r="H313" s="87"/>
    </row>
    <row r="314" spans="4:8">
      <c r="D314" s="87"/>
      <c r="E314" s="87"/>
      <c r="F314" s="87"/>
      <c r="G314" s="87"/>
      <c r="H314" s="87"/>
    </row>
    <row r="315" spans="4:8">
      <c r="D315" s="87"/>
      <c r="E315" s="87"/>
      <c r="F315" s="87"/>
      <c r="G315" s="87"/>
      <c r="H315" s="87"/>
    </row>
    <row r="316" spans="4:8">
      <c r="D316" s="87"/>
      <c r="E316" s="87"/>
      <c r="F316" s="87"/>
      <c r="G316" s="87"/>
      <c r="H316" s="87"/>
    </row>
    <row r="321" spans="4:8">
      <c r="D321" s="87"/>
      <c r="E321" s="87"/>
      <c r="F321" s="87"/>
      <c r="G321" s="87"/>
      <c r="H321" s="87"/>
    </row>
    <row r="322" spans="4:8">
      <c r="D322" s="87"/>
      <c r="E322" s="87"/>
      <c r="F322" s="87"/>
      <c r="G322" s="87"/>
      <c r="H322" s="87"/>
    </row>
    <row r="323" spans="4:8">
      <c r="D323" s="87"/>
      <c r="E323" s="87"/>
      <c r="F323" s="87"/>
      <c r="G323" s="87"/>
      <c r="H323" s="87"/>
    </row>
    <row r="324" spans="4:8">
      <c r="D324" s="87"/>
      <c r="E324" s="87"/>
      <c r="F324" s="87"/>
      <c r="G324" s="87"/>
      <c r="H324" s="87"/>
    </row>
    <row r="325" spans="4:8">
      <c r="D325" s="87"/>
      <c r="E325" s="87"/>
      <c r="F325" s="87"/>
      <c r="G325" s="87"/>
      <c r="H325" s="87"/>
    </row>
    <row r="326" spans="4:8">
      <c r="D326" s="87"/>
      <c r="E326" s="87"/>
      <c r="F326" s="87"/>
      <c r="G326" s="87"/>
      <c r="H326" s="87"/>
    </row>
    <row r="327" spans="4:8">
      <c r="D327" s="87"/>
      <c r="E327" s="87"/>
      <c r="F327" s="87"/>
      <c r="G327" s="87"/>
      <c r="H327" s="87"/>
    </row>
    <row r="328" spans="4:8">
      <c r="D328" s="87"/>
      <c r="E328" s="87"/>
      <c r="F328" s="87"/>
      <c r="G328" s="87"/>
      <c r="H328" s="87"/>
    </row>
    <row r="329" spans="4:8">
      <c r="D329" s="87"/>
      <c r="E329" s="87"/>
      <c r="F329" s="87"/>
      <c r="G329" s="87"/>
      <c r="H329" s="87"/>
    </row>
    <row r="330" spans="4:8">
      <c r="D330" s="87"/>
      <c r="E330" s="87"/>
      <c r="F330" s="87"/>
      <c r="G330" s="87"/>
      <c r="H330" s="87"/>
    </row>
    <row r="331" spans="4:8">
      <c r="D331" s="87"/>
      <c r="E331" s="87"/>
      <c r="F331" s="87"/>
      <c r="G331" s="87"/>
      <c r="H331" s="87"/>
    </row>
    <row r="332" spans="4:8">
      <c r="D332" s="87"/>
      <c r="E332" s="87"/>
      <c r="F332" s="87"/>
      <c r="G332" s="87"/>
      <c r="H332" s="87"/>
    </row>
    <row r="333" spans="4:8">
      <c r="D333" s="87"/>
      <c r="E333" s="87"/>
      <c r="F333" s="87"/>
      <c r="G333" s="87"/>
      <c r="H333" s="87"/>
    </row>
    <row r="334" spans="4:8">
      <c r="D334" s="87"/>
      <c r="E334" s="87"/>
      <c r="F334" s="87"/>
      <c r="G334" s="87"/>
      <c r="H334" s="87"/>
    </row>
    <row r="335" spans="4:8">
      <c r="D335" s="87"/>
      <c r="E335" s="87"/>
      <c r="F335" s="87"/>
      <c r="G335" s="87"/>
      <c r="H335" s="87"/>
    </row>
    <row r="336" spans="4:8">
      <c r="D336" s="87"/>
      <c r="E336" s="87"/>
      <c r="F336" s="87"/>
      <c r="G336" s="87"/>
      <c r="H336" s="87"/>
    </row>
    <row r="337" spans="4:8">
      <c r="D337" s="87"/>
      <c r="E337" s="87"/>
      <c r="F337" s="87"/>
      <c r="G337" s="87"/>
      <c r="H337" s="87"/>
    </row>
    <row r="338" spans="4:8">
      <c r="D338" s="87"/>
      <c r="E338" s="87"/>
      <c r="F338" s="87"/>
      <c r="G338" s="87"/>
      <c r="H338" s="87"/>
    </row>
    <row r="339" spans="4:8">
      <c r="D339" s="87"/>
      <c r="E339" s="87"/>
      <c r="F339" s="87"/>
      <c r="G339" s="87"/>
      <c r="H339" s="87"/>
    </row>
    <row r="340" spans="4:8">
      <c r="D340" s="87"/>
      <c r="E340" s="87"/>
      <c r="F340" s="87"/>
      <c r="G340" s="87"/>
      <c r="H340" s="87"/>
    </row>
    <row r="341" spans="4:8">
      <c r="D341" s="87"/>
      <c r="E341" s="87"/>
      <c r="F341" s="87"/>
      <c r="G341" s="87"/>
      <c r="H341" s="87"/>
    </row>
    <row r="342" spans="4:8">
      <c r="D342" s="87"/>
      <c r="E342" s="87"/>
      <c r="F342" s="87"/>
      <c r="G342" s="87"/>
      <c r="H342" s="87"/>
    </row>
    <row r="343" spans="4:8">
      <c r="D343" s="87"/>
      <c r="E343" s="87"/>
      <c r="F343" s="87"/>
      <c r="G343" s="87"/>
      <c r="H343" s="87"/>
    </row>
    <row r="344" spans="4:8">
      <c r="D344" s="87"/>
      <c r="E344" s="87"/>
      <c r="F344" s="87"/>
      <c r="G344" s="87"/>
      <c r="H344" s="87"/>
    </row>
    <row r="345" spans="4:8">
      <c r="D345" s="87"/>
      <c r="E345" s="87"/>
      <c r="F345" s="87"/>
      <c r="G345" s="87"/>
      <c r="H345" s="87"/>
    </row>
    <row r="346" spans="4:8">
      <c r="D346" s="87"/>
      <c r="E346" s="87"/>
      <c r="F346" s="87"/>
      <c r="G346" s="87"/>
      <c r="H346" s="87"/>
    </row>
    <row r="347" spans="4:8">
      <c r="D347" s="87"/>
      <c r="E347" s="87"/>
      <c r="F347" s="87"/>
      <c r="G347" s="87"/>
      <c r="H347" s="87"/>
    </row>
    <row r="348" spans="4:8">
      <c r="D348" s="87"/>
      <c r="E348" s="87"/>
      <c r="F348" s="87"/>
      <c r="G348" s="87"/>
      <c r="H348" s="87"/>
    </row>
    <row r="349" spans="4:8">
      <c r="D349" s="87"/>
      <c r="E349" s="87"/>
      <c r="F349" s="87"/>
      <c r="G349" s="87"/>
      <c r="H349" s="87"/>
    </row>
    <row r="350" spans="4:8">
      <c r="D350" s="87"/>
      <c r="E350" s="87"/>
      <c r="F350" s="87"/>
      <c r="G350" s="87"/>
      <c r="H350" s="87"/>
    </row>
    <row r="351" spans="4:8">
      <c r="D351" s="87"/>
      <c r="E351" s="87"/>
      <c r="F351" s="87"/>
      <c r="G351" s="87"/>
      <c r="H351" s="87"/>
    </row>
    <row r="352" spans="4:8">
      <c r="D352" s="87"/>
      <c r="E352" s="87"/>
      <c r="F352" s="87"/>
      <c r="G352" s="87"/>
      <c r="H352" s="87"/>
    </row>
    <row r="353" spans="4:8">
      <c r="D353" s="87"/>
      <c r="E353" s="87"/>
      <c r="F353" s="87"/>
      <c r="G353" s="87"/>
      <c r="H353" s="87"/>
    </row>
    <row r="354" spans="4:8">
      <c r="D354" s="87"/>
      <c r="E354" s="87"/>
      <c r="F354" s="87"/>
      <c r="G354" s="87"/>
      <c r="H354" s="87"/>
    </row>
    <row r="355" spans="4:8">
      <c r="D355" s="87"/>
      <c r="E355" s="87"/>
      <c r="F355" s="87"/>
      <c r="G355" s="87"/>
      <c r="H355" s="87"/>
    </row>
    <row r="356" spans="4:8">
      <c r="D356" s="87"/>
      <c r="E356" s="87"/>
      <c r="F356" s="87"/>
      <c r="G356" s="87"/>
      <c r="H356" s="87"/>
    </row>
    <row r="357" spans="4:8">
      <c r="D357" s="87"/>
      <c r="E357" s="87"/>
      <c r="F357" s="87"/>
      <c r="G357" s="87"/>
      <c r="H357" s="87"/>
    </row>
    <row r="358" spans="4:8">
      <c r="D358" s="87"/>
      <c r="E358" s="87"/>
      <c r="F358" s="87"/>
      <c r="G358" s="87"/>
      <c r="H358" s="87"/>
    </row>
    <row r="359" spans="4:8">
      <c r="D359" s="87"/>
      <c r="E359" s="87"/>
      <c r="F359" s="87"/>
      <c r="G359" s="87"/>
      <c r="H359" s="87"/>
    </row>
  </sheetData>
  <mergeCells count="68">
    <mergeCell ref="B208:D208"/>
    <mergeCell ref="C175:D175"/>
    <mergeCell ref="C179:D179"/>
    <mergeCell ref="C88:D88"/>
    <mergeCell ref="C89:C94"/>
    <mergeCell ref="C95:C99"/>
    <mergeCell ref="C101:C103"/>
    <mergeCell ref="C105:C108"/>
    <mergeCell ref="C109:C113"/>
    <mergeCell ref="C104:D104"/>
    <mergeCell ref="C49:C51"/>
    <mergeCell ref="C69:C73"/>
    <mergeCell ref="C37:D37"/>
    <mergeCell ref="C39:D39"/>
    <mergeCell ref="C54:D54"/>
    <mergeCell ref="C68:D68"/>
    <mergeCell ref="D55:D56"/>
    <mergeCell ref="D58:D60"/>
    <mergeCell ref="D61:D62"/>
    <mergeCell ref="D63:D64"/>
    <mergeCell ref="C203:D203"/>
    <mergeCell ref="C205:D205"/>
    <mergeCell ref="C206:D206"/>
    <mergeCell ref="B207:D207"/>
    <mergeCell ref="B6:B7"/>
    <mergeCell ref="B8:B37"/>
    <mergeCell ref="B38:B39"/>
    <mergeCell ref="B40:B54"/>
    <mergeCell ref="B55:B68"/>
    <mergeCell ref="B69:B88"/>
    <mergeCell ref="B89:B104"/>
    <mergeCell ref="B105:B175"/>
    <mergeCell ref="B176:B179"/>
    <mergeCell ref="B180:B200"/>
    <mergeCell ref="B201:B202"/>
    <mergeCell ref="C8:C14"/>
    <mergeCell ref="C200:D200"/>
    <mergeCell ref="C202:D202"/>
    <mergeCell ref="C114:C117"/>
    <mergeCell ref="C118:C122"/>
    <mergeCell ref="C123:C128"/>
    <mergeCell ref="C129:C132"/>
    <mergeCell ref="C133:C136"/>
    <mergeCell ref="C138:C139"/>
    <mergeCell ref="C140:C143"/>
    <mergeCell ref="C144:C157"/>
    <mergeCell ref="C159:C161"/>
    <mergeCell ref="C162:C166"/>
    <mergeCell ref="C177:C178"/>
    <mergeCell ref="C180:C185"/>
    <mergeCell ref="C186:C197"/>
    <mergeCell ref="C198:C199"/>
    <mergeCell ref="C74:C77"/>
    <mergeCell ref="C79:C83"/>
    <mergeCell ref="C84:C87"/>
    <mergeCell ref="B1:K1"/>
    <mergeCell ref="E2:K2"/>
    <mergeCell ref="E3:K3"/>
    <mergeCell ref="B4:K4"/>
    <mergeCell ref="C7:D7"/>
    <mergeCell ref="C15:C16"/>
    <mergeCell ref="C17:C20"/>
    <mergeCell ref="C21:C25"/>
    <mergeCell ref="C26:C27"/>
    <mergeCell ref="C28:C31"/>
    <mergeCell ref="C32:C33"/>
    <mergeCell ref="C34:C36"/>
    <mergeCell ref="C41:C44"/>
  </mergeCells>
  <phoneticPr fontId="15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3"/>
  <sheetViews>
    <sheetView showGridLines="0" topLeftCell="A7" workbookViewId="0">
      <selection activeCell="C12" sqref="C12:C13"/>
    </sheetView>
  </sheetViews>
  <sheetFormatPr baseColWidth="10" defaultColWidth="9" defaultRowHeight="17"/>
  <cols>
    <col min="1" max="1" width="5.83203125" style="21" customWidth="1"/>
    <col min="2" max="2" width="12.1640625" style="21" customWidth="1"/>
    <col min="3" max="3" width="20.33203125" style="21" customWidth="1"/>
    <col min="4" max="4" width="12.6640625" style="21" customWidth="1"/>
    <col min="5" max="5" width="50.33203125" style="21" customWidth="1"/>
    <col min="6" max="6" width="13.6640625" style="21" customWidth="1"/>
    <col min="7" max="7" width="28.83203125" style="21" bestFit="1" customWidth="1"/>
    <col min="8" max="8" width="16" style="21" customWidth="1"/>
    <col min="9" max="9" width="11.5" style="21" customWidth="1"/>
    <col min="10" max="10" width="19" style="21" customWidth="1"/>
    <col min="11" max="16384" width="9" style="21"/>
  </cols>
  <sheetData>
    <row r="1" spans="2:10" ht="43" customHeight="1"/>
    <row r="2" spans="2:10" ht="24" customHeight="1">
      <c r="B2" s="34" t="s">
        <v>359</v>
      </c>
      <c r="C2" s="34"/>
      <c r="D2" s="34"/>
      <c r="E2" s="34"/>
      <c r="F2" s="34"/>
      <c r="G2" s="34"/>
      <c r="H2" s="34"/>
      <c r="I2" s="34"/>
      <c r="J2" s="34"/>
    </row>
    <row r="3" spans="2:10" ht="24" customHeight="1"/>
    <row r="4" spans="2:10" ht="24" customHeight="1">
      <c r="B4" s="21" t="s">
        <v>360</v>
      </c>
      <c r="F4" s="21" t="s">
        <v>361</v>
      </c>
      <c r="G4" s="21" t="s">
        <v>362</v>
      </c>
    </row>
    <row r="5" spans="2:10" s="20" customFormat="1" ht="24" customHeight="1">
      <c r="B5" s="22" t="s">
        <v>363</v>
      </c>
      <c r="C5" s="22" t="s">
        <v>364</v>
      </c>
      <c r="D5" s="22" t="s">
        <v>365</v>
      </c>
      <c r="E5" s="22" t="s">
        <v>366</v>
      </c>
      <c r="F5" s="22" t="s">
        <v>367</v>
      </c>
      <c r="G5" s="22" t="s">
        <v>368</v>
      </c>
      <c r="H5" s="22" t="s">
        <v>369</v>
      </c>
      <c r="I5" s="22" t="s">
        <v>370</v>
      </c>
      <c r="J5" s="22" t="s">
        <v>371</v>
      </c>
    </row>
    <row r="6" spans="2:10" ht="24" customHeight="1">
      <c r="B6" s="23" t="s">
        <v>372</v>
      </c>
      <c r="C6" s="23" t="s">
        <v>373</v>
      </c>
      <c r="D6" s="23" t="s">
        <v>374</v>
      </c>
      <c r="E6" s="24" t="s">
        <v>375</v>
      </c>
      <c r="F6" s="25">
        <v>510</v>
      </c>
      <c r="G6" s="25"/>
      <c r="H6" s="24" t="s">
        <v>376</v>
      </c>
      <c r="I6" s="23">
        <v>310</v>
      </c>
      <c r="J6" s="23"/>
    </row>
    <row r="7" spans="2:10" ht="24" customHeight="1">
      <c r="B7" s="23" t="s">
        <v>372</v>
      </c>
      <c r="C7" s="23" t="s">
        <v>377</v>
      </c>
      <c r="D7" s="23" t="s">
        <v>378</v>
      </c>
      <c r="E7" s="24" t="s">
        <v>379</v>
      </c>
      <c r="F7" s="25">
        <v>630</v>
      </c>
      <c r="G7" s="25"/>
      <c r="H7" s="24" t="s">
        <v>380</v>
      </c>
      <c r="I7" s="23">
        <v>310</v>
      </c>
      <c r="J7" s="23"/>
    </row>
    <row r="8" spans="2:10" ht="24" customHeight="1">
      <c r="B8" s="23" t="s">
        <v>372</v>
      </c>
      <c r="C8" s="26" t="s">
        <v>373</v>
      </c>
      <c r="D8" s="26" t="s">
        <v>381</v>
      </c>
      <c r="E8" s="27" t="s">
        <v>382</v>
      </c>
      <c r="F8" s="28">
        <v>0</v>
      </c>
      <c r="G8" s="28">
        <v>441</v>
      </c>
      <c r="H8" s="27" t="s">
        <v>383</v>
      </c>
      <c r="I8" s="23">
        <v>310</v>
      </c>
      <c r="J8" s="23"/>
    </row>
    <row r="9" spans="2:10" ht="24" customHeight="1">
      <c r="B9" s="23" t="s">
        <v>372</v>
      </c>
      <c r="C9" s="26" t="s">
        <v>377</v>
      </c>
      <c r="D9" s="26" t="s">
        <v>381</v>
      </c>
      <c r="E9" s="27" t="s">
        <v>382</v>
      </c>
      <c r="F9" s="28">
        <v>0</v>
      </c>
      <c r="G9" s="28">
        <v>441</v>
      </c>
      <c r="H9" s="27" t="s">
        <v>384</v>
      </c>
      <c r="I9" s="23">
        <v>310</v>
      </c>
      <c r="J9" s="23"/>
    </row>
    <row r="10" spans="2:10" ht="24" customHeight="1">
      <c r="B10" s="23" t="s">
        <v>372</v>
      </c>
      <c r="C10" s="23" t="s">
        <v>377</v>
      </c>
      <c r="D10" s="23" t="s">
        <v>385</v>
      </c>
      <c r="E10" s="24" t="s">
        <v>386</v>
      </c>
      <c r="F10" s="25">
        <v>870</v>
      </c>
      <c r="G10" s="25"/>
      <c r="H10" s="24" t="s">
        <v>387</v>
      </c>
      <c r="I10" s="23">
        <v>310</v>
      </c>
      <c r="J10" s="23"/>
    </row>
    <row r="11" spans="2:10" ht="24" customHeight="1">
      <c r="B11" s="35" t="s">
        <v>388</v>
      </c>
      <c r="C11" s="35"/>
      <c r="D11" s="35"/>
      <c r="E11" s="35"/>
      <c r="F11" s="29">
        <f>SUM(F6:F10)</f>
        <v>2010</v>
      </c>
      <c r="G11" s="29">
        <f>SUM(G6:G10)</f>
        <v>882</v>
      </c>
      <c r="H11" s="30"/>
      <c r="I11" s="30"/>
      <c r="J11" s="30"/>
    </row>
    <row r="12" spans="2:10" ht="24" customHeight="1">
      <c r="B12" s="23" t="s">
        <v>389</v>
      </c>
      <c r="C12" s="23" t="s">
        <v>3</v>
      </c>
      <c r="D12" s="23" t="s">
        <v>390</v>
      </c>
      <c r="E12" s="24" t="s">
        <v>391</v>
      </c>
      <c r="F12" s="31">
        <v>1180</v>
      </c>
      <c r="G12" s="31"/>
      <c r="H12" s="24" t="s">
        <v>392</v>
      </c>
      <c r="I12" s="23">
        <v>310</v>
      </c>
      <c r="J12" s="23" t="s">
        <v>393</v>
      </c>
    </row>
    <row r="13" spans="2:10" ht="24" customHeight="1">
      <c r="B13" s="23" t="s">
        <v>389</v>
      </c>
      <c r="C13" s="23" t="s">
        <v>3</v>
      </c>
      <c r="D13" s="23" t="s">
        <v>394</v>
      </c>
      <c r="E13" s="24" t="s">
        <v>395</v>
      </c>
      <c r="F13" s="31">
        <v>1450</v>
      </c>
      <c r="G13" s="31"/>
      <c r="H13" s="24" t="s">
        <v>396</v>
      </c>
      <c r="I13" s="23">
        <v>310</v>
      </c>
      <c r="J13" s="23" t="s">
        <v>393</v>
      </c>
    </row>
    <row r="14" spans="2:10" ht="24" customHeight="1">
      <c r="B14" s="23" t="s">
        <v>397</v>
      </c>
      <c r="C14" s="23" t="s">
        <v>3</v>
      </c>
      <c r="D14" s="23" t="s">
        <v>398</v>
      </c>
      <c r="E14" s="24" t="s">
        <v>399</v>
      </c>
      <c r="F14" s="31">
        <v>790</v>
      </c>
      <c r="G14" s="31"/>
      <c r="H14" s="24" t="s">
        <v>400</v>
      </c>
      <c r="I14" s="23">
        <v>310</v>
      </c>
      <c r="J14" s="23"/>
    </row>
    <row r="15" spans="2:10" ht="24" customHeight="1">
      <c r="B15" s="23" t="s">
        <v>397</v>
      </c>
      <c r="C15" s="23" t="s">
        <v>401</v>
      </c>
      <c r="D15" s="23" t="s">
        <v>398</v>
      </c>
      <c r="E15" s="24" t="s">
        <v>399</v>
      </c>
      <c r="F15" s="31">
        <v>790</v>
      </c>
      <c r="G15" s="31"/>
      <c r="H15" s="24" t="s">
        <v>402</v>
      </c>
      <c r="I15" s="23">
        <v>310</v>
      </c>
      <c r="J15" s="23"/>
    </row>
    <row r="16" spans="2:10" ht="24" customHeight="1">
      <c r="B16" s="23" t="s">
        <v>397</v>
      </c>
      <c r="C16" s="23" t="s">
        <v>3</v>
      </c>
      <c r="D16" s="23" t="s">
        <v>403</v>
      </c>
      <c r="E16" s="24" t="s">
        <v>404</v>
      </c>
      <c r="F16" s="31">
        <v>2340</v>
      </c>
      <c r="G16" s="31"/>
      <c r="H16" s="24" t="s">
        <v>405</v>
      </c>
      <c r="I16" s="23">
        <v>310</v>
      </c>
      <c r="J16" s="23"/>
    </row>
    <row r="17" spans="2:10" ht="24" customHeight="1">
      <c r="B17" s="23" t="s">
        <v>397</v>
      </c>
      <c r="C17" s="23" t="s">
        <v>401</v>
      </c>
      <c r="D17" s="23" t="s">
        <v>403</v>
      </c>
      <c r="E17" s="24" t="s">
        <v>404</v>
      </c>
      <c r="F17" s="31">
        <v>2340</v>
      </c>
      <c r="G17" s="31"/>
      <c r="H17" s="24" t="s">
        <v>406</v>
      </c>
      <c r="I17" s="23">
        <v>310</v>
      </c>
      <c r="J17" s="23"/>
    </row>
    <row r="18" spans="2:10" ht="24" customHeight="1">
      <c r="B18" s="35" t="s">
        <v>388</v>
      </c>
      <c r="C18" s="35"/>
      <c r="D18" s="35"/>
      <c r="E18" s="35"/>
      <c r="F18" s="29">
        <f>SUM(F12:F17)</f>
        <v>8890</v>
      </c>
      <c r="G18" s="29">
        <f>SUM(G12:G17)</f>
        <v>0</v>
      </c>
      <c r="H18" s="30"/>
      <c r="I18" s="30"/>
      <c r="J18" s="30"/>
    </row>
    <row r="19" spans="2:10" ht="24" customHeight="1">
      <c r="B19" s="35" t="s">
        <v>407</v>
      </c>
      <c r="C19" s="35"/>
      <c r="D19" s="35"/>
      <c r="E19" s="35"/>
      <c r="F19" s="29">
        <f>F18+G18+F11+G11</f>
        <v>11782</v>
      </c>
      <c r="G19" s="29"/>
      <c r="H19" s="29"/>
      <c r="I19" s="29"/>
      <c r="J19" s="29"/>
    </row>
    <row r="20" spans="2:10" ht="24" customHeight="1"/>
    <row r="21" spans="2:10" ht="24" customHeight="1">
      <c r="C21" s="21" t="s">
        <v>408</v>
      </c>
      <c r="D21" s="21" t="s">
        <v>409</v>
      </c>
      <c r="F21" s="21" t="s">
        <v>410</v>
      </c>
    </row>
    <row r="25" spans="2:10">
      <c r="E25" s="32"/>
    </row>
    <row r="33" spans="5:8" ht="15" customHeight="1"/>
    <row r="37" spans="5:8">
      <c r="E37" s="20"/>
      <c r="H37" s="20"/>
    </row>
    <row r="38" spans="5:8">
      <c r="E38" s="20"/>
      <c r="H38" s="20"/>
    </row>
    <row r="39" spans="5:8">
      <c r="E39" s="20"/>
      <c r="H39" s="20"/>
    </row>
    <row r="40" spans="5:8">
      <c r="E40" s="20"/>
      <c r="H40" s="20"/>
    </row>
    <row r="42" spans="5:8">
      <c r="F42" s="21">
        <v>29199</v>
      </c>
    </row>
    <row r="43" spans="5:8">
      <c r="E43" s="21" t="s">
        <v>3</v>
      </c>
      <c r="F43" s="21">
        <v>-1440</v>
      </c>
    </row>
    <row r="44" spans="5:8">
      <c r="E44" s="21" t="s">
        <v>3</v>
      </c>
      <c r="F44" s="33">
        <v>-1170</v>
      </c>
    </row>
    <row r="45" spans="5:8">
      <c r="F45" s="33">
        <v>26589</v>
      </c>
    </row>
    <row r="49" spans="5:6">
      <c r="E49" s="21" t="s">
        <v>411</v>
      </c>
      <c r="F49" s="21">
        <v>31480</v>
      </c>
    </row>
    <row r="50" spans="5:6">
      <c r="E50" s="21" t="s">
        <v>412</v>
      </c>
      <c r="F50" s="21">
        <v>-2998</v>
      </c>
    </row>
    <row r="51" spans="5:6">
      <c r="E51" s="21" t="s">
        <v>413</v>
      </c>
      <c r="F51" s="21">
        <v>28482</v>
      </c>
    </row>
    <row r="52" spans="5:6">
      <c r="E52" s="21" t="s">
        <v>414</v>
      </c>
      <c r="F52" s="21">
        <v>-2322</v>
      </c>
    </row>
    <row r="53" spans="5:6">
      <c r="E53" s="21" t="s">
        <v>415</v>
      </c>
      <c r="F53" s="21">
        <v>26160</v>
      </c>
    </row>
  </sheetData>
  <mergeCells count="4">
    <mergeCell ref="B2:J2"/>
    <mergeCell ref="B11:E11"/>
    <mergeCell ref="B18:E18"/>
    <mergeCell ref="B19:E19"/>
  </mergeCells>
  <phoneticPr fontId="1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showGridLines="0" topLeftCell="A10" workbookViewId="0">
      <selection activeCell="E8" sqref="E8"/>
    </sheetView>
  </sheetViews>
  <sheetFormatPr baseColWidth="10" defaultColWidth="7.1640625" defaultRowHeight="17"/>
  <cols>
    <col min="1" max="1" width="5.83203125" style="10" customWidth="1"/>
    <col min="2" max="2" width="5.6640625" style="10" customWidth="1"/>
    <col min="3" max="3" width="17.33203125" style="10" customWidth="1"/>
    <col min="4" max="4" width="6.5" style="10" customWidth="1"/>
    <col min="5" max="5" width="66" style="10" customWidth="1"/>
    <col min="6" max="6" width="10.1640625" style="10" customWidth="1"/>
    <col min="7" max="7" width="37.6640625" style="10" customWidth="1"/>
    <col min="8" max="8" width="21.1640625" style="10" customWidth="1"/>
    <col min="9" max="16384" width="7.1640625" style="10"/>
  </cols>
  <sheetData>
    <row r="1" spans="1:9">
      <c r="A1" s="11"/>
      <c r="B1" s="11"/>
      <c r="C1" s="11"/>
      <c r="D1" s="11"/>
      <c r="E1" s="11"/>
      <c r="F1" s="11"/>
      <c r="G1" s="11"/>
      <c r="H1" s="11"/>
      <c r="I1" s="11"/>
    </row>
    <row r="2" spans="1:9" ht="18">
      <c r="B2" s="34" t="s">
        <v>416</v>
      </c>
      <c r="C2" s="34"/>
      <c r="D2" s="34"/>
      <c r="E2" s="34"/>
      <c r="F2" s="34"/>
      <c r="G2" s="34"/>
      <c r="H2" s="34"/>
      <c r="I2" s="12"/>
    </row>
    <row r="3" spans="1:9">
      <c r="B3" s="12"/>
      <c r="C3" s="12"/>
      <c r="D3" s="12"/>
      <c r="E3" s="12"/>
      <c r="F3" s="12"/>
      <c r="G3" s="12"/>
      <c r="H3" s="12"/>
      <c r="I3" s="12"/>
    </row>
    <row r="4" spans="1:9" s="9" customFormat="1" ht="25" customHeight="1">
      <c r="A4" s="13"/>
      <c r="B4" s="14" t="s">
        <v>417</v>
      </c>
      <c r="C4" s="14" t="s">
        <v>418</v>
      </c>
      <c r="D4" s="14" t="s">
        <v>419</v>
      </c>
      <c r="E4" s="14" t="s">
        <v>420</v>
      </c>
      <c r="F4" s="14" t="s">
        <v>421</v>
      </c>
      <c r="G4" s="14" t="s">
        <v>372</v>
      </c>
      <c r="H4" s="14" t="s">
        <v>15</v>
      </c>
      <c r="I4" s="13"/>
    </row>
    <row r="5" spans="1:9" ht="25" customHeight="1">
      <c r="A5" s="11"/>
      <c r="B5" s="15">
        <v>1</v>
      </c>
      <c r="C5" s="16">
        <v>45602</v>
      </c>
      <c r="D5" s="17">
        <v>0.44374999999999998</v>
      </c>
      <c r="E5" s="15" t="s">
        <v>422</v>
      </c>
      <c r="F5" s="15" t="s">
        <v>423</v>
      </c>
      <c r="G5" s="18" t="s">
        <v>129</v>
      </c>
      <c r="H5" s="15"/>
      <c r="I5" s="11"/>
    </row>
    <row r="6" spans="1:9" ht="25" customHeight="1">
      <c r="A6" s="11"/>
      <c r="B6" s="15">
        <v>2</v>
      </c>
      <c r="C6" s="16">
        <v>45602</v>
      </c>
      <c r="D6" s="17">
        <v>0.625</v>
      </c>
      <c r="E6" s="15" t="s">
        <v>424</v>
      </c>
      <c r="F6" s="15" t="s">
        <v>423</v>
      </c>
      <c r="G6" s="15" t="s">
        <v>425</v>
      </c>
      <c r="H6" s="15"/>
      <c r="I6" s="11"/>
    </row>
    <row r="7" spans="1:9" ht="25" customHeight="1">
      <c r="A7" s="11"/>
      <c r="B7" s="15">
        <v>3</v>
      </c>
      <c r="C7" s="16">
        <v>45602</v>
      </c>
      <c r="D7" s="17">
        <v>0.57638888888888895</v>
      </c>
      <c r="E7" s="18" t="s">
        <v>426</v>
      </c>
      <c r="F7" s="15" t="s">
        <v>427</v>
      </c>
      <c r="G7" s="15" t="s">
        <v>428</v>
      </c>
      <c r="H7" s="19" t="s">
        <v>429</v>
      </c>
      <c r="I7" s="11"/>
    </row>
    <row r="8" spans="1:9" ht="25" customHeight="1">
      <c r="A8" s="11"/>
      <c r="B8" s="15">
        <v>4</v>
      </c>
      <c r="C8" s="16">
        <v>45602</v>
      </c>
      <c r="D8" s="17">
        <v>0.62152777777777801</v>
      </c>
      <c r="E8" s="15" t="s">
        <v>430</v>
      </c>
      <c r="F8" s="15" t="s">
        <v>423</v>
      </c>
      <c r="G8" s="18" t="s">
        <v>132</v>
      </c>
      <c r="H8" s="15"/>
      <c r="I8" s="11"/>
    </row>
    <row r="9" spans="1:9" ht="25" customHeight="1">
      <c r="A9" s="11"/>
      <c r="B9" s="15">
        <v>5</v>
      </c>
      <c r="C9" s="16">
        <v>45603</v>
      </c>
      <c r="D9" s="17">
        <v>0.72916666666666696</v>
      </c>
      <c r="E9" s="18" t="s">
        <v>431</v>
      </c>
      <c r="F9" s="15" t="s">
        <v>423</v>
      </c>
      <c r="G9" s="15" t="s">
        <v>134</v>
      </c>
      <c r="H9" s="15"/>
      <c r="I9" s="11"/>
    </row>
    <row r="10" spans="1:9" ht="25" customHeight="1">
      <c r="A10" s="11"/>
      <c r="B10" s="15">
        <v>6</v>
      </c>
      <c r="C10" s="16">
        <v>45604</v>
      </c>
      <c r="D10" s="17">
        <v>0.16666666666666699</v>
      </c>
      <c r="E10" s="15" t="s">
        <v>432</v>
      </c>
      <c r="F10" s="15" t="s">
        <v>427</v>
      </c>
      <c r="G10" s="15" t="s">
        <v>135</v>
      </c>
      <c r="H10" s="15"/>
      <c r="I10" s="11"/>
    </row>
    <row r="11" spans="1:9" ht="25" customHeight="1">
      <c r="A11" s="11"/>
      <c r="B11" s="15">
        <v>7</v>
      </c>
      <c r="C11" s="16">
        <v>45604</v>
      </c>
      <c r="D11" s="17">
        <v>0.5</v>
      </c>
      <c r="E11" s="15" t="s">
        <v>433</v>
      </c>
      <c r="F11" s="15" t="s">
        <v>423</v>
      </c>
      <c r="G11" s="18" t="s">
        <v>434</v>
      </c>
      <c r="H11" s="15"/>
      <c r="I11" s="11"/>
    </row>
    <row r="12" spans="1:9" ht="25" customHeight="1">
      <c r="A12" s="11"/>
      <c r="B12" s="15">
        <v>8</v>
      </c>
      <c r="C12" s="16">
        <v>45604</v>
      </c>
      <c r="D12" s="17">
        <v>0.5</v>
      </c>
      <c r="E12" s="15" t="s">
        <v>433</v>
      </c>
      <c r="F12" s="15" t="s">
        <v>427</v>
      </c>
      <c r="G12" s="15" t="s">
        <v>435</v>
      </c>
      <c r="H12" s="15"/>
      <c r="I12" s="11"/>
    </row>
    <row r="13" spans="1:9" ht="25" customHeight="1">
      <c r="A13" s="11"/>
      <c r="B13" s="15">
        <v>9</v>
      </c>
      <c r="C13" s="16">
        <v>45604</v>
      </c>
      <c r="D13" s="17">
        <v>0.66666666666666696</v>
      </c>
      <c r="E13" s="15" t="s">
        <v>436</v>
      </c>
      <c r="F13" s="15" t="s">
        <v>427</v>
      </c>
      <c r="G13" s="15" t="s">
        <v>138</v>
      </c>
      <c r="H13" s="15"/>
      <c r="I13" s="11"/>
    </row>
    <row r="14" spans="1:9" ht="25" customHeight="1">
      <c r="A14" s="11"/>
      <c r="B14" s="15">
        <v>10</v>
      </c>
      <c r="C14" s="16" t="s">
        <v>437</v>
      </c>
      <c r="D14" s="17">
        <v>0.33333333333333298</v>
      </c>
      <c r="E14" s="15" t="s">
        <v>438</v>
      </c>
      <c r="F14" s="15" t="s">
        <v>423</v>
      </c>
      <c r="G14" s="15"/>
      <c r="H14" s="15" t="s">
        <v>439</v>
      </c>
      <c r="I14" s="11"/>
    </row>
    <row r="15" spans="1:9" ht="25" customHeight="1">
      <c r="A15" s="11"/>
      <c r="B15" s="15">
        <v>11</v>
      </c>
      <c r="C15" s="16" t="s">
        <v>437</v>
      </c>
      <c r="D15" s="17"/>
      <c r="E15" s="15" t="s">
        <v>440</v>
      </c>
      <c r="F15" s="15" t="s">
        <v>441</v>
      </c>
      <c r="G15" s="15"/>
      <c r="H15" s="15"/>
      <c r="I15" s="11"/>
    </row>
    <row r="16" spans="1:9" ht="25" customHeight="1">
      <c r="A16" s="11"/>
      <c r="B16" s="15">
        <v>12</v>
      </c>
      <c r="C16" s="16" t="s">
        <v>437</v>
      </c>
      <c r="D16" s="17"/>
      <c r="E16" s="15" t="s">
        <v>440</v>
      </c>
      <c r="F16" s="15" t="s">
        <v>442</v>
      </c>
      <c r="G16" s="15"/>
      <c r="H16" s="15"/>
      <c r="I16" s="11"/>
    </row>
    <row r="17" spans="1:9" ht="25" customHeight="1">
      <c r="A17" s="11"/>
      <c r="B17" s="15">
        <v>13</v>
      </c>
      <c r="C17" s="16" t="s">
        <v>437</v>
      </c>
      <c r="D17" s="17"/>
      <c r="E17" s="15" t="s">
        <v>440</v>
      </c>
      <c r="F17" s="15" t="s">
        <v>442</v>
      </c>
      <c r="G17" s="15"/>
      <c r="H17" s="15"/>
      <c r="I17" s="11"/>
    </row>
  </sheetData>
  <mergeCells count="1">
    <mergeCell ref="B2:H2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4"/>
  <sheetViews>
    <sheetView showGridLines="0" topLeftCell="A10" workbookViewId="0">
      <selection activeCell="D12" sqref="D12"/>
    </sheetView>
  </sheetViews>
  <sheetFormatPr baseColWidth="10" defaultColWidth="10.83203125" defaultRowHeight="25" customHeight="1"/>
  <cols>
    <col min="1" max="1" width="5.83203125" style="2" customWidth="1"/>
    <col min="2" max="2" width="5.6640625" style="2" customWidth="1"/>
    <col min="3" max="3" width="29.33203125" style="2" customWidth="1"/>
    <col min="4" max="4" width="11" style="2" customWidth="1"/>
    <col min="5" max="16384" width="10.83203125" style="2"/>
  </cols>
  <sheetData>
    <row r="1" spans="2:10" ht="17" customHeight="1"/>
    <row r="2" spans="2:10" ht="17" customHeight="1">
      <c r="B2" s="34" t="s">
        <v>443</v>
      </c>
      <c r="C2" s="34"/>
      <c r="D2" s="34"/>
      <c r="E2" s="34"/>
      <c r="F2" s="34"/>
      <c r="G2" s="34"/>
      <c r="H2" s="34"/>
      <c r="I2" s="34"/>
      <c r="J2" s="34"/>
    </row>
    <row r="3" spans="2:10" ht="17" customHeight="1"/>
    <row r="4" spans="2:10" ht="25" customHeight="1">
      <c r="B4" s="3" t="s">
        <v>363</v>
      </c>
      <c r="C4" s="3" t="s">
        <v>444</v>
      </c>
      <c r="D4" s="3" t="s">
        <v>445</v>
      </c>
    </row>
    <row r="5" spans="2:10" ht="25" customHeight="1">
      <c r="B5" s="4">
        <v>1</v>
      </c>
      <c r="C5" s="4" t="s">
        <v>446</v>
      </c>
      <c r="D5" s="5">
        <v>10</v>
      </c>
    </row>
    <row r="6" spans="2:10" ht="25" customHeight="1">
      <c r="B6" s="4">
        <v>2</v>
      </c>
      <c r="C6" s="4" t="s">
        <v>446</v>
      </c>
      <c r="D6" s="5">
        <v>10</v>
      </c>
    </row>
    <row r="7" spans="2:10" ht="25" customHeight="1">
      <c r="B7" s="4">
        <v>3</v>
      </c>
      <c r="C7" s="4" t="s">
        <v>446</v>
      </c>
      <c r="D7" s="5">
        <v>55</v>
      </c>
    </row>
    <row r="8" spans="2:10" ht="25" customHeight="1">
      <c r="B8" s="4">
        <v>4</v>
      </c>
      <c r="C8" s="4" t="s">
        <v>446</v>
      </c>
      <c r="D8" s="5">
        <v>20</v>
      </c>
    </row>
    <row r="9" spans="2:10" ht="25" customHeight="1">
      <c r="B9" s="4">
        <v>5</v>
      </c>
      <c r="C9" s="4" t="s">
        <v>446</v>
      </c>
      <c r="D9" s="5">
        <v>10</v>
      </c>
    </row>
    <row r="10" spans="2:10" ht="25" customHeight="1">
      <c r="B10" s="4">
        <v>6</v>
      </c>
      <c r="C10" s="4" t="s">
        <v>446</v>
      </c>
      <c r="D10" s="5">
        <v>76</v>
      </c>
    </row>
    <row r="11" spans="2:10" ht="25" customHeight="1">
      <c r="B11" s="4">
        <v>7</v>
      </c>
      <c r="C11" s="4" t="s">
        <v>446</v>
      </c>
      <c r="D11" s="5">
        <v>10</v>
      </c>
    </row>
    <row r="12" spans="2:10" ht="25" customHeight="1">
      <c r="B12" s="4">
        <v>8</v>
      </c>
      <c r="C12" s="4" t="s">
        <v>446</v>
      </c>
      <c r="D12" s="5">
        <v>10</v>
      </c>
    </row>
    <row r="13" spans="2:10" ht="25" customHeight="1">
      <c r="B13" s="4">
        <v>9</v>
      </c>
      <c r="C13" s="4" t="s">
        <v>446</v>
      </c>
      <c r="D13" s="5">
        <v>10</v>
      </c>
    </row>
    <row r="14" spans="2:10" ht="25" customHeight="1">
      <c r="B14" s="4">
        <v>10</v>
      </c>
      <c r="C14" s="4" t="s">
        <v>446</v>
      </c>
      <c r="D14" s="5">
        <v>10</v>
      </c>
    </row>
    <row r="15" spans="2:10" ht="25" customHeight="1">
      <c r="B15" s="7">
        <v>11</v>
      </c>
      <c r="C15" s="7" t="s">
        <v>446</v>
      </c>
      <c r="D15" s="8">
        <v>76</v>
      </c>
    </row>
    <row r="16" spans="2:10" ht="25" customHeight="1">
      <c r="B16" s="7">
        <v>12</v>
      </c>
      <c r="C16" s="7" t="s">
        <v>446</v>
      </c>
      <c r="D16" s="8">
        <v>40</v>
      </c>
    </row>
    <row r="17" spans="2:4" ht="25" customHeight="1">
      <c r="B17" s="4">
        <v>13</v>
      </c>
      <c r="C17" s="4" t="s">
        <v>447</v>
      </c>
      <c r="D17" s="5">
        <v>50</v>
      </c>
    </row>
    <row r="18" spans="2:4" ht="25" customHeight="1">
      <c r="B18" s="4">
        <v>14</v>
      </c>
      <c r="C18" s="4" t="s">
        <v>447</v>
      </c>
      <c r="D18" s="5">
        <v>13</v>
      </c>
    </row>
    <row r="19" spans="2:4" ht="25" customHeight="1">
      <c r="B19" s="4">
        <v>15</v>
      </c>
      <c r="C19" s="4" t="s">
        <v>447</v>
      </c>
      <c r="D19" s="5">
        <v>7</v>
      </c>
    </row>
    <row r="20" spans="2:4" ht="25" customHeight="1">
      <c r="B20" s="4">
        <v>16</v>
      </c>
      <c r="C20" s="4" t="s">
        <v>448</v>
      </c>
      <c r="D20" s="5">
        <v>3</v>
      </c>
    </row>
    <row r="21" spans="2:4" ht="25" customHeight="1">
      <c r="B21" s="4">
        <v>17</v>
      </c>
      <c r="C21" s="4" t="s">
        <v>449</v>
      </c>
      <c r="D21" s="5">
        <v>10</v>
      </c>
    </row>
    <row r="22" spans="2:4" ht="25" customHeight="1">
      <c r="B22" s="4">
        <v>18</v>
      </c>
      <c r="C22" s="4" t="s">
        <v>450</v>
      </c>
      <c r="D22" s="5">
        <v>341</v>
      </c>
    </row>
    <row r="23" spans="2:4" ht="25" customHeight="1">
      <c r="B23" s="4">
        <v>19</v>
      </c>
      <c r="C23" s="4" t="s">
        <v>450</v>
      </c>
      <c r="D23" s="5">
        <v>250.27</v>
      </c>
    </row>
    <row r="24" spans="2:4" s="1" customFormat="1" ht="25" customHeight="1">
      <c r="B24" s="36" t="s">
        <v>353</v>
      </c>
      <c r="C24" s="37"/>
      <c r="D24" s="6">
        <f>SUM(D5:D23)</f>
        <v>1011.27</v>
      </c>
    </row>
  </sheetData>
  <mergeCells count="2">
    <mergeCell ref="B2:J2"/>
    <mergeCell ref="B24:C24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24"/>
  <sheetViews>
    <sheetView showGridLines="0" topLeftCell="A7" workbookViewId="0">
      <selection activeCell="D18" sqref="D18"/>
    </sheetView>
  </sheetViews>
  <sheetFormatPr baseColWidth="10" defaultColWidth="10.83203125" defaultRowHeight="25" customHeight="1"/>
  <cols>
    <col min="1" max="1" width="5.83203125" style="2" customWidth="1"/>
    <col min="2" max="2" width="5.6640625" style="2" customWidth="1"/>
    <col min="3" max="3" width="29.33203125" style="2" customWidth="1"/>
    <col min="4" max="4" width="16.6640625" style="2" customWidth="1"/>
    <col min="5" max="16384" width="10.83203125" style="2"/>
  </cols>
  <sheetData>
    <row r="1" spans="2:10" ht="17" customHeight="1"/>
    <row r="2" spans="2:10" ht="17" customHeight="1">
      <c r="B2" s="34" t="s">
        <v>451</v>
      </c>
      <c r="C2" s="34"/>
      <c r="D2" s="34"/>
      <c r="E2" s="34"/>
      <c r="F2" s="34"/>
      <c r="G2" s="34"/>
      <c r="H2" s="34"/>
      <c r="I2" s="34"/>
      <c r="J2" s="34"/>
    </row>
    <row r="3" spans="2:10" ht="17" customHeight="1"/>
    <row r="4" spans="2:10" ht="25" customHeight="1">
      <c r="B4" s="3" t="s">
        <v>363</v>
      </c>
      <c r="C4" s="3" t="s">
        <v>444</v>
      </c>
      <c r="D4" s="3" t="s">
        <v>445</v>
      </c>
    </row>
    <row r="5" spans="2:10" ht="25" customHeight="1">
      <c r="B5" s="4">
        <v>1</v>
      </c>
      <c r="C5" s="4" t="s">
        <v>452</v>
      </c>
      <c r="D5" s="5">
        <v>54.01</v>
      </c>
    </row>
    <row r="6" spans="2:10" ht="25" customHeight="1">
      <c r="B6" s="4">
        <v>2</v>
      </c>
      <c r="C6" s="4" t="s">
        <v>453</v>
      </c>
      <c r="D6" s="5">
        <v>48.8</v>
      </c>
    </row>
    <row r="7" spans="2:10" ht="25" customHeight="1">
      <c r="B7" s="4">
        <v>3</v>
      </c>
      <c r="C7" s="4" t="s">
        <v>454</v>
      </c>
      <c r="D7" s="5">
        <v>508</v>
      </c>
    </row>
    <row r="8" spans="2:10" ht="25" customHeight="1">
      <c r="B8" s="4">
        <v>4</v>
      </c>
      <c r="C8" s="4" t="s">
        <v>455</v>
      </c>
      <c r="D8" s="5">
        <v>88</v>
      </c>
    </row>
    <row r="9" spans="2:10" ht="25" customHeight="1">
      <c r="B9" s="4">
        <v>5</v>
      </c>
      <c r="C9" s="4" t="s">
        <v>456</v>
      </c>
      <c r="D9" s="5">
        <v>1228.8499999999999</v>
      </c>
    </row>
    <row r="10" spans="2:10" ht="25" customHeight="1">
      <c r="B10" s="4">
        <v>6</v>
      </c>
      <c r="C10" s="4" t="s">
        <v>457</v>
      </c>
      <c r="D10" s="5">
        <v>116</v>
      </c>
    </row>
    <row r="11" spans="2:10" ht="25" customHeight="1">
      <c r="B11" s="4">
        <v>7</v>
      </c>
      <c r="C11" s="4" t="s">
        <v>458</v>
      </c>
      <c r="D11" s="5">
        <v>31</v>
      </c>
    </row>
    <row r="12" spans="2:10" ht="25" customHeight="1">
      <c r="B12" s="4">
        <v>8</v>
      </c>
      <c r="C12" s="4" t="s">
        <v>459</v>
      </c>
      <c r="D12" s="5">
        <v>18</v>
      </c>
    </row>
    <row r="13" spans="2:10" ht="25" customHeight="1">
      <c r="B13" s="4">
        <v>9</v>
      </c>
      <c r="C13" s="4" t="s">
        <v>460</v>
      </c>
      <c r="D13" s="5">
        <v>26</v>
      </c>
    </row>
    <row r="14" spans="2:10" ht="25" customHeight="1">
      <c r="B14" s="4">
        <v>10</v>
      </c>
      <c r="C14" s="4" t="s">
        <v>461</v>
      </c>
      <c r="D14" s="5">
        <v>145</v>
      </c>
    </row>
    <row r="15" spans="2:10" ht="25" customHeight="1">
      <c r="B15" s="4">
        <v>11</v>
      </c>
      <c r="C15" s="4" t="s">
        <v>462</v>
      </c>
      <c r="D15" s="5">
        <v>48</v>
      </c>
    </row>
    <row r="16" spans="2:10" ht="25" customHeight="1">
      <c r="B16" s="4">
        <v>12</v>
      </c>
      <c r="C16" s="4" t="s">
        <v>463</v>
      </c>
      <c r="D16" s="5">
        <v>143.6</v>
      </c>
    </row>
    <row r="17" spans="2:4" ht="25" customHeight="1">
      <c r="B17" s="4">
        <v>13</v>
      </c>
      <c r="C17" s="4" t="s">
        <v>464</v>
      </c>
      <c r="D17" s="5">
        <v>222.55</v>
      </c>
    </row>
    <row r="18" spans="2:4" s="1" customFormat="1" ht="25" customHeight="1">
      <c r="B18" s="36" t="s">
        <v>353</v>
      </c>
      <c r="C18" s="37"/>
      <c r="D18" s="6">
        <f>SUM(D5:D17)</f>
        <v>2677.81</v>
      </c>
    </row>
    <row r="19" spans="2:4" ht="25" customHeight="1">
      <c r="B19" s="4">
        <v>1</v>
      </c>
      <c r="C19" s="4" t="s">
        <v>465</v>
      </c>
      <c r="D19" s="5">
        <v>418</v>
      </c>
    </row>
    <row r="20" spans="2:4" ht="25" customHeight="1">
      <c r="B20" s="4">
        <v>2</v>
      </c>
      <c r="C20" s="4" t="s">
        <v>466</v>
      </c>
      <c r="D20" s="5">
        <v>1041</v>
      </c>
    </row>
    <row r="21" spans="2:4" ht="25" customHeight="1">
      <c r="B21" s="4">
        <v>3</v>
      </c>
      <c r="C21" s="4" t="s">
        <v>467</v>
      </c>
      <c r="D21" s="5">
        <v>33</v>
      </c>
    </row>
    <row r="22" spans="2:4" ht="25" customHeight="1">
      <c r="B22" s="4">
        <v>4</v>
      </c>
      <c r="C22" s="4" t="s">
        <v>468</v>
      </c>
      <c r="D22" s="5">
        <v>33</v>
      </c>
    </row>
    <row r="23" spans="2:4" ht="25" customHeight="1">
      <c r="B23" s="4">
        <v>5</v>
      </c>
      <c r="C23" s="4" t="s">
        <v>469</v>
      </c>
      <c r="D23" s="5">
        <v>33</v>
      </c>
    </row>
    <row r="24" spans="2:4" s="1" customFormat="1" ht="25" customHeight="1">
      <c r="B24" s="36" t="s">
        <v>353</v>
      </c>
      <c r="C24" s="37"/>
      <c r="D24" s="6">
        <f>SUM(D19:D23)</f>
        <v>1558</v>
      </c>
    </row>
  </sheetData>
  <mergeCells count="3">
    <mergeCell ref="B2:J2"/>
    <mergeCell ref="B18:C18"/>
    <mergeCell ref="B24:C24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3天2晚（丽世+在野）</vt:lpstr>
      <vt:lpstr>机票明细</vt:lpstr>
      <vt:lpstr>用车明细</vt:lpstr>
      <vt:lpstr>高速加油</vt:lpstr>
      <vt:lpstr>快递物流明细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e266</cp:lastModifiedBy>
  <dcterms:created xsi:type="dcterms:W3CDTF">2006-09-16T00:00:00Z</dcterms:created>
  <dcterms:modified xsi:type="dcterms:W3CDTF">2024-11-20T08:49:20Z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2CB271B2623B4F4CBD6444B1A9A436AF_12</vt:lpwstr>
  </property>
  <property fmtid="{D5CDD505-2E9C-101B-9397-08002B2CF9AE}" pid="3" name="KSOProductBuildVer">
    <vt:lpwstr>2052-12.1.0.18608</vt:lpwstr>
  </property>
</Properties>
</file>