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<sst xmlns="http://schemas.openxmlformats.org/spreadsheetml/2006/main" count="82">
  <si>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</si>
  <si>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团号：HMEA-190101-STY687</t>
  </si>
  <si>
    <t>会议日期：2019-01-01 至 2019-01-04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</si>
  <si>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</si>
  <si>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</si>
  <si>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</si>
  <si>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</si>
  <si>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</si>
  <si>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</si>
  <si>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</si>
  <si>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</si>
  <si>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</si>
  <si>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</si>
  <si>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</si>
  <si>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</si>
  <si>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</si>
  <si>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</si>
  <si>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</si>
  <si>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</si>
  <si>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</si>
  <si>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</si>
  <si>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</si>
  <si>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</si>
  <si>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</si>
  <si>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</si>
  <si>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</si>
  <si>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</si>
  <si>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</si>
  <si>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</si>
  <si>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</si>
  <si>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</si>
  <si>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</si>
  <si>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</si>
  <si>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</si>
  <si>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</si>
  <si>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</si>
  <si>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</si>
  <si>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</si>
  <si>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</si>
  <si>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</si>
  <si>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</si>
  <si>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</si>
  <si>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</si>
  <si>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</si>
  <si>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</si>
  <si>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</si>
  <si>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</si>
  <si>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</si>
  <si>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</si>
  <si>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</si>
  <si>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</si>
  <si>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</si>
  <si>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</si>
  <si>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</si>
  <si>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</si>
  <si>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</si>
  <si>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</si>
  <si>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</si>
  <si>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</si>
  <si>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</si>
  <si>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</si>
  <si>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</si>
  <si>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</si>
  <si>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</si>
  <si>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</si>
  <si>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</si>
  <si>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</si>
  <si>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</si>
  <si>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</si>
  <si>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</si>
  <si>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</si>
  <si>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</si>
  <si>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</si>
  <si>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</si>
  <si>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</si>
  <si>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</si>
  <si>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</si>
  <si>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t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</si>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</sst>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41" formatCode="_ * #,##0_ ;_ * \-#,##0_ ;_ * &quot;-&quot;_ ;_ @_ "/>
    <numFmt numFmtId="178" formatCode="0.00_);[Red]\(0.00\)"/>
    <numFmt numFmtId="42" formatCode="_ &quot;￥&quot;* #,##0_ ;_ &quot;￥&quot;* \-#,##0_ ;_ &quot;￥&quot;* &quot;-&quot;_ ;_ @_ "/>
    <numFmt numFmtId="179" formatCode="#,##0.00_);[Red]\(#,##0.00\)"/>
    <numFmt numFmtId="180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21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2" borderId="17" applyNumberFormat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14" fillId="14" borderId="18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9" workbookViewId="0">
      <selection activeCell="J57" sqref="J57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5" width="12.625"/>
    <col min="6" max="6" width="12.875" customWidth="1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15500</v>
      </c>
      <c r="D14" s="71"/>
      <c r="E14" s="73">
        <v>15500</v>
      </c>
      <c r="F14" s="66">
        <v>13503.67</v>
      </c>
      <c r="G14" s="66">
        <v>0</v>
      </c>
      <c r="H14" s="66">
        <f t="shared" si="0"/>
        <v>13503.67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15500</v>
      </c>
      <c r="D16" s="70">
        <f>SUM(D14)</f>
        <v>0</v>
      </c>
      <c r="E16" s="70">
        <f>SUM(E14)</f>
        <v>15500</v>
      </c>
      <c r="F16" s="70">
        <f>SUM(F14:F15)</f>
        <v>13503.67</v>
      </c>
      <c r="G16" s="70">
        <f>SUM(G14:G15)</f>
        <v>0</v>
      </c>
      <c r="H16" s="70">
        <f>SUM(H14:H15)</f>
        <v>13503.67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>C22*D22</f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0</v>
      </c>
      <c r="G24" s="70">
        <f t="shared" ref="G24:H24" si="6">SUM(G22:G23)</f>
        <v>0</v>
      </c>
      <c r="H24" s="70">
        <f t="shared" si="6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>C25*D25</f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0</v>
      </c>
      <c r="G27" s="70">
        <f>SUM(G25:G26)</f>
        <v>0</v>
      </c>
      <c r="H27" s="70">
        <f t="shared" ref="H27" si="9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>C45*D45</f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0</v>
      </c>
      <c r="G52" s="70">
        <f t="shared" ref="G52:H52" si="20">SUM(G45:G51)</f>
        <v>0</v>
      </c>
      <c r="H52" s="70">
        <f t="shared" si="20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15500</v>
      </c>
      <c r="D53" s="70">
        <f t="shared" ref="D53:H53" si="21">SUM(D52,D44,D40,D37,D32,D27,D24,D21,D16,D13)</f>
        <v>0</v>
      </c>
      <c r="E53" s="70">
        <f t="shared" si="21"/>
        <v>15500</v>
      </c>
      <c r="F53" s="70">
        <f t="shared" si="21"/>
        <v>13503.67</v>
      </c>
      <c r="G53" s="70">
        <f t="shared" si="21"/>
        <v>0</v>
      </c>
      <c r="H53" s="70">
        <f t="shared" si="21"/>
        <v>13503.67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15500</v>
      </c>
      <c r="B58" s="82"/>
      <c r="C58" s="82">
        <f>H53</f>
        <v>13503.67</v>
      </c>
      <c r="D58" s="82"/>
      <c r="E58" s="82">
        <f>F53</f>
        <v>13503.67</v>
      </c>
      <c r="F58" s="82"/>
      <c r="G58" s="82">
        <f>G53</f>
        <v>0</v>
      </c>
      <c r="H58" s="82"/>
      <c r="I58" s="99">
        <f>A58-C58</f>
        <v>1996.33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opLeftCell="A25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3"/>
      <c r="J11" s="44"/>
      <c r="K11" s="45" t="s">
        <v>69</v>
      </c>
    </row>
    <row r="12" ht="20.1" customHeight="1" spans="2:11">
      <c r="B12" s="23">
        <v>2</v>
      </c>
      <c r="C12" s="24"/>
      <c r="D12" s="27"/>
      <c r="E12" s="28" t="s">
        <v>70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71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64</v>
      </c>
      <c r="C32" s="22"/>
      <c r="D32" s="22"/>
      <c r="E32" s="22"/>
      <c r="F32" s="22"/>
      <c r="G32" s="22" t="s">
        <v>72</v>
      </c>
      <c r="H32" s="22"/>
      <c r="I32" s="22"/>
      <c r="J32" s="22"/>
      <c r="K32" s="22" t="s">
        <v>73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74</v>
      </c>
      <c r="C35" s="17"/>
      <c r="D35" s="17"/>
      <c r="E35" s="17"/>
      <c r="F35" s="17" t="s">
        <v>50</v>
      </c>
      <c r="G35" s="17" t="s">
        <v>75</v>
      </c>
      <c r="H35" s="17"/>
      <c r="I35" s="17"/>
      <c r="J35" s="17" t="s">
        <v>52</v>
      </c>
      <c r="K35" s="17"/>
    </row>
    <row r="38" ht="18.75" spans="1:11">
      <c r="A38" s="2" t="s">
        <v>76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/>
      <c r="G40" s="7"/>
      <c r="H40" s="6" t="s">
        <v>55</v>
      </c>
      <c r="I40" s="5"/>
      <c r="J40" s="7"/>
      <c r="K40" s="37"/>
    </row>
    <row r="41" ht="20.1" customHeight="1" spans="2:11">
      <c r="B41" s="8"/>
      <c r="C41" s="9"/>
      <c r="D41" s="10" t="s">
        <v>56</v>
      </c>
      <c r="E41" s="10"/>
      <c r="F41" s="11"/>
      <c r="G41" s="11"/>
      <c r="H41" s="10" t="s">
        <v>57</v>
      </c>
      <c r="I41" s="9"/>
      <c r="J41" s="11"/>
      <c r="K41" s="38"/>
    </row>
    <row r="42" ht="20.1" customHeight="1" spans="2:11">
      <c r="B42" s="8"/>
      <c r="C42" s="9"/>
      <c r="D42" s="10" t="s">
        <v>58</v>
      </c>
      <c r="E42" s="10"/>
      <c r="F42" s="12"/>
      <c r="G42" s="11"/>
      <c r="H42" s="10" t="s">
        <v>59</v>
      </c>
      <c r="I42" s="39"/>
      <c r="J42" s="11"/>
      <c r="K42" s="38"/>
    </row>
    <row r="43" ht="20.1" customHeight="1" spans="2:14">
      <c r="B43" s="13"/>
      <c r="C43" s="14"/>
      <c r="D43" s="15"/>
      <c r="E43" s="15"/>
      <c r="F43" s="16"/>
      <c r="G43" s="16"/>
      <c r="H43" s="15" t="s">
        <v>60</v>
      </c>
      <c r="I43" s="40"/>
      <c r="J43" s="41"/>
      <c r="K43" s="42"/>
      <c r="N43" t="s">
        <v>77</v>
      </c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43</v>
      </c>
      <c r="J45" s="26"/>
      <c r="K45" s="51" t="s">
        <v>66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74</v>
      </c>
      <c r="C50" s="17"/>
      <c r="D50" s="17"/>
      <c r="E50" s="17"/>
      <c r="F50" s="17" t="s">
        <v>50</v>
      </c>
      <c r="G50" s="17" t="s">
        <v>75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2019-01-24T07:54:43Z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